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9200" windowHeight="11232" tabRatio="816" activeTab="5"/>
  </bookViews>
  <sheets>
    <sheet name="harmonogram" sheetId="7" r:id="rId1"/>
    <sheet name="přehled_4_4" sheetId="1" r:id="rId2"/>
    <sheet name="přehled_6_6" sheetId="8" r:id="rId3"/>
    <sheet name="kolečko_3" sheetId="3" r:id="rId4"/>
    <sheet name="protokol_zápasu" sheetId="2" r:id="rId5"/>
    <sheet name="Přehled nadhozů" sheetId="9" r:id="rId6"/>
    <sheet name="týmy_kontakty" sheetId="6" r:id="rId7"/>
  </sheets>
  <definedNames>
    <definedName name="_xlnm.Print_Area" localSheetId="4">protokol_zápasu!$A$1:$K$23</definedName>
    <definedName name="_xlnm.Print_Area" localSheetId="1">přehled_4_4!$A$1:$Q$31</definedName>
    <definedName name="_xlnm.Print_Area" localSheetId="2">přehled_6_6!$A$1:$U$40</definedName>
    <definedName name="_xlnm.Print_Area" localSheetId="6">týmy_kontakty!$A$1:$C$13</definedName>
  </definedNames>
  <calcPr calcId="145621"/>
</workbook>
</file>

<file path=xl/calcChain.xml><?xml version="1.0" encoding="utf-8"?>
<calcChain xmlns="http://schemas.openxmlformats.org/spreadsheetml/2006/main">
  <c r="O30" i="9" l="1"/>
  <c r="G14" i="9"/>
  <c r="O29" i="9" l="1"/>
  <c r="G28" i="9"/>
  <c r="O28" i="9"/>
  <c r="O73" i="9" l="1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G71" i="9"/>
  <c r="G70" i="9"/>
  <c r="G69" i="9"/>
  <c r="G68" i="9"/>
  <c r="G67" i="9"/>
  <c r="G66" i="9"/>
  <c r="G65" i="9"/>
  <c r="G64" i="9"/>
  <c r="G63" i="9"/>
  <c r="G62" i="9"/>
  <c r="G61" i="9"/>
  <c r="G60" i="9"/>
  <c r="O57" i="9"/>
  <c r="O56" i="9"/>
  <c r="O55" i="9"/>
  <c r="O54" i="9"/>
  <c r="O53" i="9"/>
  <c r="O52" i="9"/>
  <c r="O51" i="9"/>
  <c r="O50" i="9"/>
  <c r="O49" i="9"/>
  <c r="O48" i="9"/>
  <c r="O47" i="9"/>
  <c r="G57" i="9" l="1"/>
  <c r="G56" i="9"/>
  <c r="G55" i="9"/>
  <c r="G54" i="9"/>
  <c r="G53" i="9"/>
  <c r="G52" i="9"/>
  <c r="G51" i="9"/>
  <c r="G50" i="9"/>
  <c r="G49" i="9"/>
  <c r="G48" i="9"/>
  <c r="G47" i="9"/>
  <c r="O44" i="9" l="1"/>
  <c r="O43" i="9"/>
  <c r="O42" i="9"/>
  <c r="O41" i="9"/>
  <c r="O40" i="9"/>
  <c r="O39" i="9"/>
  <c r="O38" i="9"/>
  <c r="O37" i="9"/>
  <c r="O36" i="9"/>
  <c r="O35" i="9"/>
  <c r="O34" i="9"/>
  <c r="G44" i="9"/>
  <c r="G43" i="9"/>
  <c r="G42" i="9"/>
  <c r="G41" i="9"/>
  <c r="G40" i="9"/>
  <c r="G39" i="9"/>
  <c r="G38" i="9"/>
  <c r="G37" i="9"/>
  <c r="G36" i="9"/>
  <c r="G35" i="9"/>
  <c r="G34" i="9"/>
  <c r="G31" i="9"/>
  <c r="G27" i="9"/>
  <c r="G26" i="9"/>
  <c r="G25" i="9"/>
  <c r="G24" i="9"/>
  <c r="G23" i="9"/>
  <c r="G22" i="9"/>
  <c r="G21" i="9"/>
  <c r="G20" i="9"/>
  <c r="G19" i="9"/>
  <c r="G18" i="9"/>
  <c r="O31" i="9"/>
  <c r="O27" i="9"/>
  <c r="O26" i="9"/>
  <c r="O25" i="9"/>
  <c r="O24" i="9"/>
  <c r="O23" i="9"/>
  <c r="O22" i="9"/>
  <c r="O21" i="9"/>
  <c r="O20" i="9"/>
  <c r="O19" i="9"/>
  <c r="O18" i="9"/>
  <c r="O15" i="9"/>
  <c r="O13" i="9"/>
  <c r="O12" i="9"/>
  <c r="O11" i="9"/>
  <c r="O10" i="9"/>
  <c r="O9" i="9"/>
  <c r="O8" i="9"/>
  <c r="O7" i="9"/>
  <c r="O6" i="9"/>
  <c r="O5" i="9"/>
  <c r="O4" i="9"/>
  <c r="G4" i="9"/>
  <c r="G15" i="9"/>
  <c r="G13" i="9"/>
  <c r="G12" i="9"/>
  <c r="G11" i="9"/>
  <c r="G10" i="9"/>
  <c r="G9" i="9"/>
  <c r="G8" i="9"/>
  <c r="G7" i="9"/>
  <c r="G6" i="9"/>
  <c r="G5" i="9"/>
  <c r="Q7" i="3" l="1"/>
  <c r="Q6" i="3"/>
  <c r="Q5" i="3"/>
  <c r="P7" i="3"/>
  <c r="P6" i="3"/>
  <c r="R6" i="3" s="1"/>
  <c r="P5" i="3"/>
  <c r="M7" i="3"/>
  <c r="M6" i="3"/>
  <c r="M5" i="3"/>
  <c r="L7" i="3"/>
  <c r="L6" i="3"/>
  <c r="L5" i="3"/>
  <c r="K7" i="3"/>
  <c r="K6" i="3"/>
  <c r="K5" i="3"/>
  <c r="F10" i="3"/>
  <c r="D17" i="3"/>
  <c r="D10" i="3"/>
  <c r="F3" i="3"/>
  <c r="F17" i="3"/>
  <c r="D3" i="3"/>
  <c r="I21" i="3"/>
  <c r="I20" i="3"/>
  <c r="I19" i="3"/>
  <c r="I15" i="3"/>
  <c r="I14" i="3"/>
  <c r="I13" i="3"/>
  <c r="I9" i="3"/>
  <c r="I7" i="3"/>
  <c r="I6" i="3"/>
  <c r="I5" i="3"/>
  <c r="N6" i="3" l="1"/>
  <c r="N5" i="3"/>
  <c r="R7" i="3"/>
  <c r="N7" i="3"/>
  <c r="T7" i="3" s="1"/>
  <c r="R5" i="3"/>
  <c r="T5" i="3" s="1"/>
  <c r="U5" i="3" s="1"/>
  <c r="T6" i="3"/>
  <c r="U7" i="3" l="1"/>
  <c r="U6" i="3"/>
</calcChain>
</file>

<file path=xl/sharedStrings.xml><?xml version="1.0" encoding="utf-8"?>
<sst xmlns="http://schemas.openxmlformats.org/spreadsheetml/2006/main" count="628" uniqueCount="307">
  <si>
    <t>SKUPINA A</t>
  </si>
  <si>
    <t>W</t>
  </si>
  <si>
    <t>L</t>
  </si>
  <si>
    <t>#</t>
  </si>
  <si>
    <t>SKUPINA B</t>
  </si>
  <si>
    <t>O 7. MÍSTO</t>
  </si>
  <si>
    <t>O 5. MÍSTO</t>
  </si>
  <si>
    <t>SEMIFINÁLE</t>
  </si>
  <si>
    <t>FINÁLE</t>
  </si>
  <si>
    <t>R+</t>
  </si>
  <si>
    <t>R-</t>
  </si>
  <si>
    <t>skóre</t>
  </si>
  <si>
    <t>místo, datum</t>
  </si>
  <si>
    <t>4A ...</t>
  </si>
  <si>
    <t>3A ...</t>
  </si>
  <si>
    <r>
      <t>7.</t>
    </r>
    <r>
      <rPr>
        <sz val="9"/>
        <rFont val="Calibri"/>
        <family val="2"/>
        <charset val="238"/>
        <scheme val="minor"/>
      </rPr>
      <t xml:space="preserve"> ...</t>
    </r>
  </si>
  <si>
    <r>
      <t>5.</t>
    </r>
    <r>
      <rPr>
        <sz val="9"/>
        <rFont val="Calibri"/>
        <family val="2"/>
        <charset val="238"/>
        <scheme val="minor"/>
      </rPr>
      <t xml:space="preserve"> ...</t>
    </r>
  </si>
  <si>
    <t>4B ...</t>
  </si>
  <si>
    <r>
      <t>8.</t>
    </r>
    <r>
      <rPr>
        <sz val="9"/>
        <rFont val="Calibri"/>
        <family val="2"/>
        <charset val="238"/>
        <scheme val="minor"/>
      </rPr>
      <t xml:space="preserve"> ...</t>
    </r>
  </si>
  <si>
    <t>3B ...</t>
  </si>
  <si>
    <r>
      <t>6.</t>
    </r>
    <r>
      <rPr>
        <sz val="9"/>
        <rFont val="Calibri"/>
        <family val="2"/>
        <charset val="238"/>
        <scheme val="minor"/>
      </rPr>
      <t xml:space="preserve"> ...</t>
    </r>
  </si>
  <si>
    <t>1A ...</t>
  </si>
  <si>
    <t>W(SF1) ...</t>
  </si>
  <si>
    <t>2B ...</t>
  </si>
  <si>
    <t>1B ...</t>
  </si>
  <si>
    <r>
      <t>1.</t>
    </r>
    <r>
      <rPr>
        <sz val="9"/>
        <rFont val="Calibri"/>
        <family val="2"/>
        <charset val="238"/>
        <scheme val="minor"/>
      </rPr>
      <t xml:space="preserve"> ...</t>
    </r>
  </si>
  <si>
    <r>
      <t>2.</t>
    </r>
    <r>
      <rPr>
        <sz val="9"/>
        <rFont val="Calibri"/>
        <family val="2"/>
        <charset val="238"/>
        <scheme val="minor"/>
      </rPr>
      <t xml:space="preserve"> ...</t>
    </r>
  </si>
  <si>
    <t>W(SF2) ...</t>
  </si>
  <si>
    <t>2A ...</t>
  </si>
  <si>
    <t>L(SF1) ...</t>
  </si>
  <si>
    <r>
      <t>3.</t>
    </r>
    <r>
      <rPr>
        <sz val="9"/>
        <rFont val="Calibri"/>
        <family val="2"/>
        <charset val="238"/>
        <scheme val="minor"/>
      </rPr>
      <t xml:space="preserve"> ...</t>
    </r>
  </si>
  <si>
    <t>L(SF2) ...</t>
  </si>
  <si>
    <r>
      <t>4.</t>
    </r>
    <r>
      <rPr>
        <sz val="9"/>
        <rFont val="Calibri"/>
        <family val="2"/>
        <charset val="238"/>
        <scheme val="minor"/>
      </rPr>
      <t xml:space="preserve"> ...</t>
    </r>
  </si>
  <si>
    <t>domácí</t>
  </si>
  <si>
    <t>výsledek</t>
  </si>
  <si>
    <t>hosté</t>
  </si>
  <si>
    <t>nadhazovač</t>
  </si>
  <si>
    <t>nadhozů</t>
  </si>
  <si>
    <t>:</t>
  </si>
  <si>
    <t>podpis</t>
  </si>
  <si>
    <t>team A</t>
  </si>
  <si>
    <t>team B</t>
  </si>
  <si>
    <t>utkání A-B</t>
  </si>
  <si>
    <t>dosažené body</t>
  </si>
  <si>
    <t>celých směn v útoku</t>
  </si>
  <si>
    <t>navíc autů v útoku</t>
  </si>
  <si>
    <t>utkání B-C</t>
  </si>
  <si>
    <t>team C</t>
  </si>
  <si>
    <t>utkání C-A</t>
  </si>
  <si>
    <t>kontroly</t>
  </si>
  <si>
    <t>výsledek A-B</t>
  </si>
  <si>
    <t>výsledek B-C</t>
  </si>
  <si>
    <t>výsledek C-A</t>
  </si>
  <si>
    <t>kolečko</t>
  </si>
  <si>
    <t>směny</t>
  </si>
  <si>
    <t>směny A-B</t>
  </si>
  <si>
    <t>směny B-C</t>
  </si>
  <si>
    <t>směny C-A</t>
  </si>
  <si>
    <t>výsledek vs. směny</t>
  </si>
  <si>
    <t>protokol</t>
  </si>
  <si>
    <t>útok</t>
  </si>
  <si>
    <t>PO+</t>
  </si>
  <si>
    <t>R/PO+</t>
  </si>
  <si>
    <t>obrana</t>
  </si>
  <si>
    <t>pořadí</t>
  </si>
  <si>
    <t>týmy</t>
  </si>
  <si>
    <t>PO-</t>
  </si>
  <si>
    <t>R/PO-</t>
  </si>
  <si>
    <t>d1</t>
  </si>
  <si>
    <t>d2</t>
  </si>
  <si>
    <t>d3</t>
  </si>
  <si>
    <t>věk</t>
  </si>
  <si>
    <t>celkem</t>
  </si>
  <si>
    <t>pátek</t>
  </si>
  <si>
    <t>hřiště</t>
  </si>
  <si>
    <t>výsledková tabule</t>
  </si>
  <si>
    <t>kopec</t>
  </si>
  <si>
    <t>rozhodčí</t>
  </si>
  <si>
    <t>technický mítink</t>
  </si>
  <si>
    <t>pravidla</t>
  </si>
  <si>
    <t>ball / balk</t>
  </si>
  <si>
    <t>předčasný výběh</t>
  </si>
  <si>
    <t>pořadatel</t>
  </si>
  <si>
    <t>sobota</t>
  </si>
  <si>
    <t>turnaj</t>
  </si>
  <si>
    <t>neděle</t>
  </si>
  <si>
    <t>ceny</t>
  </si>
  <si>
    <t>vést závěrečný ceremoniál</t>
  </si>
  <si>
    <t>poděkování - hráči, trenéři, rodiče, rozhodčí, pořadatel</t>
  </si>
  <si>
    <t>medaile 3.-1. místo (2.+3. talíř)</t>
  </si>
  <si>
    <t>pohár</t>
  </si>
  <si>
    <t>zakončeno</t>
  </si>
  <si>
    <t>celou dobu</t>
  </si>
  <si>
    <t>s sebou</t>
  </si>
  <si>
    <t>rozpis utkání + rozhodčích</t>
  </si>
  <si>
    <t>vyplácecí formuláře</t>
  </si>
  <si>
    <t>cesťáky</t>
  </si>
  <si>
    <t>daňové</t>
  </si>
  <si>
    <t>hromadné proplácení</t>
  </si>
  <si>
    <t>příjmové doklady</t>
  </si>
  <si>
    <t>den</t>
  </si>
  <si>
    <t>subjekt</t>
  </si>
  <si>
    <t>téma</t>
  </si>
  <si>
    <t>Rámcový časový harmonogram technického komisaře</t>
  </si>
  <si>
    <t>územní pravidla</t>
  </si>
  <si>
    <t>jsou nějaká omezení?</t>
  </si>
  <si>
    <t>je dvojitá 1. meta?</t>
  </si>
  <si>
    <t>které hřiště je které</t>
  </si>
  <si>
    <t>projít, ověřit připravenost</t>
  </si>
  <si>
    <t>nalajnování</t>
  </si>
  <si>
    <t>kdo je za co zodpovědný</t>
  </si>
  <si>
    <t>příprava hřišť</t>
  </si>
  <si>
    <t>zapisování</t>
  </si>
  <si>
    <t>předat formulář počtu nadhozů</t>
  </si>
  <si>
    <t>instruovat, aby podepisovali koučové</t>
  </si>
  <si>
    <t>jsou k dispozici míče?</t>
  </si>
  <si>
    <t>zadávání výsledků na web ČBA</t>
  </si>
  <si>
    <t>zdravotní péče (lékárnička, odvoz)</t>
  </si>
  <si>
    <t>ceremoniály (úvodní, závěrečný)</t>
  </si>
  <si>
    <t>co potřebují od TK?</t>
  </si>
  <si>
    <t>jsou individuální ceny? určí je sami nebo koučové?</t>
  </si>
  <si>
    <t>je PC? tiskárna? kopírka? internet?</t>
  </si>
  <si>
    <t>rozpis na pá+so</t>
  </si>
  <si>
    <t>informovat o odměnách a náležitostech</t>
  </si>
  <si>
    <t>instruovat jak uhradit ubytování</t>
  </si>
  <si>
    <t>zkontrolovat kvalitu, oblečení, vystupování</t>
  </si>
  <si>
    <t>evidovat průběžně kvalitu</t>
  </si>
  <si>
    <t>ověřit si znalost specifik dané kategorie (hlavně žáci a mladší)</t>
  </si>
  <si>
    <t>po prvních zápasech krátce zhodnotit (chyby, pochvaly)</t>
  </si>
  <si>
    <t>vybrat soupisky, zkontrolovat s registračním seznamem</t>
  </si>
  <si>
    <t>připomenout technický mítink</t>
  </si>
  <si>
    <t>mítink lze nahradit psanou instrukcí a osobní konzultací</t>
  </si>
  <si>
    <t>družstva</t>
  </si>
  <si>
    <t>vzít si jméno+mobil kontaktní osoby (viz formulář)</t>
  </si>
  <si>
    <t>fungování limitu (měří se čas 3. autu)</t>
  </si>
  <si>
    <t>tie-break</t>
  </si>
  <si>
    <t>pravidla - možné sporné body</t>
  </si>
  <si>
    <t>žákovské odchylky</t>
  </si>
  <si>
    <t>dvojitá meta (je-li)</t>
  </si>
  <si>
    <t>omezení na výzbroj</t>
  </si>
  <si>
    <t>pevný postoj při t-ballu</t>
  </si>
  <si>
    <t>trefení nadhazujícího při coachballu</t>
  </si>
  <si>
    <t>limitace nadhozů</t>
  </si>
  <si>
    <t>přeložené zápasy (dle skutečného data)</t>
  </si>
  <si>
    <t>doházení pálkaře (počítat do celkového limitu)</t>
  </si>
  <si>
    <t>konzultovat se zápisem po inningu</t>
  </si>
  <si>
    <t>na konci zkontrolovat a podepsat formulář</t>
  </si>
  <si>
    <t>vyplatit všechny cesťáky a diety</t>
  </si>
  <si>
    <t>vyplatit odměny pátek+sobota + daňová prohlášení</t>
  </si>
  <si>
    <t>vyplnit souhrnný přehled výplat</t>
  </si>
  <si>
    <t>po skončení soboty určit sestavu na neděli</t>
  </si>
  <si>
    <t>sledovat vývoj ve skupinách</t>
  </si>
  <si>
    <t>odhadovat možná kolečka, ověřit si přesná skóre a směny</t>
  </si>
  <si>
    <t>po skupinách informovat týmy o pořadí a kdy s kým hrají</t>
  </si>
  <si>
    <t>jsou k dispozici správné medaile, talíře, pohár?</t>
  </si>
  <si>
    <t>ověřit dostupnost pohárů, medailí, talířů, cen</t>
  </si>
  <si>
    <t>týmy odzadu do 4. místa - talíř</t>
  </si>
  <si>
    <t>individuální ceny - předává pořadatel</t>
  </si>
  <si>
    <t>dopoledne dovyplatit odměny</t>
  </si>
  <si>
    <t>zkontrolovat úplnost hromadných formulářů</t>
  </si>
  <si>
    <t>zkontrolovat daňová prohlášení</t>
  </si>
  <si>
    <t>ověřit u pořadatele, bude-li VIP akce při finále/ceremoniálu</t>
  </si>
  <si>
    <t>slavnostní nadhoz? proslov? hymna?</t>
  </si>
  <si>
    <t>pořadatel zveřejňuje na vhodném místě</t>
  </si>
  <si>
    <t>pořadatel zadává na web ČBA</t>
  </si>
  <si>
    <t>evidence a zveřejňování výsledků</t>
  </si>
  <si>
    <t>evidence a zveřejňování počtu nadhozů</t>
  </si>
  <si>
    <t>řešení disciplinárních přestupků</t>
  </si>
  <si>
    <t>řešení protestů proti rozhodčím</t>
  </si>
  <si>
    <t>polatek 300 Kč proti dokladu</t>
  </si>
  <si>
    <t>překládání a rušení utkání</t>
  </si>
  <si>
    <t>kdy je zápas regulérní</t>
  </si>
  <si>
    <t>možnost dohrávky</t>
  </si>
  <si>
    <t>v jakém pořadí se utkání ruší</t>
  </si>
  <si>
    <t>sledovat předpověď počasí</t>
  </si>
  <si>
    <t>při problémech rušit, zkracovat, překládat (i předem)</t>
  </si>
  <si>
    <t>v případě koleček vypočítat a informovat týmy a soupeře</t>
  </si>
  <si>
    <t>soutěžní řád + odchylky¨pravidel</t>
  </si>
  <si>
    <t>evidovat do rozpisu rozhodčích vyplacené zápasy</t>
  </si>
  <si>
    <t>evidovat pečlivě přesná skóre a směny (včetně autů)</t>
  </si>
  <si>
    <t>formulář kontaktu na týmy</t>
  </si>
  <si>
    <t>peníze</t>
  </si>
  <si>
    <t>turnaj rok</t>
  </si>
  <si>
    <t>-</t>
  </si>
  <si>
    <t>O 9. MÍSTO</t>
  </si>
  <si>
    <t>O 11. MÍSTO</t>
  </si>
  <si>
    <t>5A ...</t>
  </si>
  <si>
    <t>5B ...</t>
  </si>
  <si>
    <t>6A ...</t>
  </si>
  <si>
    <t>6B ...</t>
  </si>
  <si>
    <r>
      <t>9.</t>
    </r>
    <r>
      <rPr>
        <sz val="9"/>
        <rFont val="Calibri"/>
        <family val="2"/>
        <charset val="238"/>
        <scheme val="minor"/>
      </rPr>
      <t xml:space="preserve"> ...</t>
    </r>
  </si>
  <si>
    <r>
      <t>10.</t>
    </r>
    <r>
      <rPr>
        <sz val="9"/>
        <rFont val="Calibri"/>
        <family val="2"/>
        <charset val="238"/>
        <scheme val="minor"/>
      </rPr>
      <t xml:space="preserve"> ...</t>
    </r>
  </si>
  <si>
    <r>
      <t>11.</t>
    </r>
    <r>
      <rPr>
        <sz val="9"/>
        <rFont val="Calibri"/>
        <family val="2"/>
        <charset val="238"/>
        <scheme val="minor"/>
      </rPr>
      <t xml:space="preserve"> ...</t>
    </r>
  </si>
  <si>
    <r>
      <t>12.</t>
    </r>
    <r>
      <rPr>
        <sz val="9"/>
        <rFont val="Calibri"/>
        <family val="2"/>
        <charset val="238"/>
        <scheme val="minor"/>
      </rPr>
      <t xml:space="preserve"> ...</t>
    </r>
  </si>
  <si>
    <t>Bílí</t>
  </si>
  <si>
    <t>Modří</t>
  </si>
  <si>
    <t>Červení</t>
  </si>
  <si>
    <t>manuál</t>
  </si>
  <si>
    <t>ve sloupcích D-F zadávat v daném pořadí, nezáleží, kdo byl domácí</t>
  </si>
  <si>
    <t>ve sloupci I musí být jen "ok", jinak nutno zkontrolovat a opravit</t>
  </si>
  <si>
    <t>zapsat dosažené body a počet směn v útoku (celé směny + auty)</t>
  </si>
  <si>
    <t>ve slouci U je pořadí týmů</t>
  </si>
  <si>
    <t>psát jenom do modrých polí, nikam jinam!</t>
  </si>
  <si>
    <t>družstvo                                       zástupce</t>
  </si>
  <si>
    <t>kontakt (mobil)</t>
  </si>
  <si>
    <t>pozn.(sk)</t>
  </si>
  <si>
    <t>d4</t>
  </si>
  <si>
    <t>Sokol Hluboká</t>
  </si>
  <si>
    <t>Nuclears Třebíč</t>
  </si>
  <si>
    <t>Draci Brno</t>
  </si>
  <si>
    <t>Patriots Liberec</t>
  </si>
  <si>
    <t>Hroši Brno</t>
  </si>
  <si>
    <t>Eagles Praha</t>
  </si>
  <si>
    <t>Kotlářka Praha</t>
  </si>
  <si>
    <t xml:space="preserve">SaBaT </t>
  </si>
  <si>
    <t>Technika Brno</t>
  </si>
  <si>
    <t>Arrows Ostrava</t>
  </si>
  <si>
    <t>POČTY NADHOZŮ ČBP U15</t>
  </si>
  <si>
    <t xml:space="preserve">REGNER MARTIN </t>
  </si>
  <si>
    <t>ŠENK FILIP</t>
  </si>
  <si>
    <t>BLÁHA VOJTĚCH</t>
  </si>
  <si>
    <t>HRBEK  TOMÁŠ</t>
  </si>
  <si>
    <t>KOMOROUS DAVID</t>
  </si>
  <si>
    <t>HRDLIČKA  VÍT</t>
  </si>
  <si>
    <t>KORNACKI MATYÁŠ</t>
  </si>
  <si>
    <t>KOMOROUS JAN</t>
  </si>
  <si>
    <t>BOUŠÍ MAREK</t>
  </si>
  <si>
    <t>ČERNÝ JAKUB</t>
  </si>
  <si>
    <t>ČEČETKA MATĚJ</t>
  </si>
  <si>
    <t>SLABÝ MAREK</t>
  </si>
  <si>
    <t>HANUŠ MIKULÁŠ</t>
  </si>
  <si>
    <t>HAVLÍK FILIP</t>
  </si>
  <si>
    <t>BURNS ELIJAH</t>
  </si>
  <si>
    <t>HRDLIČKA ONDŘEJ</t>
  </si>
  <si>
    <t>KOVAŘÍK FILIP</t>
  </si>
  <si>
    <t>PÁCAL LUKÁŠ</t>
  </si>
  <si>
    <t>KADRNOŽKA PATRIK</t>
  </si>
  <si>
    <t>ŽÁK STANISLAV</t>
  </si>
  <si>
    <t>HIKL JIŘÍ</t>
  </si>
  <si>
    <t>RASL VÍTĚZSLAV</t>
  </si>
  <si>
    <t>GRUNDMANN MICHAL</t>
  </si>
  <si>
    <t>ČERNÝ MATĚJ</t>
  </si>
  <si>
    <t>NEUBAUER PATRIK</t>
  </si>
  <si>
    <t>VOJTA PETR</t>
  </si>
  <si>
    <t>BAUER DAVID</t>
  </si>
  <si>
    <t>KOUBA VÁCLAV</t>
  </si>
  <si>
    <t>CHLUBNA ONDŘEJ</t>
  </si>
  <si>
    <t>MERGANS DAVID</t>
  </si>
  <si>
    <t>PROKOP MILAN</t>
  </si>
  <si>
    <t>DUFKA PETR</t>
  </si>
  <si>
    <t>X</t>
  </si>
  <si>
    <t>KLAŠKA MARTIN</t>
  </si>
  <si>
    <t>ŠEBEK VOJTĚCH</t>
  </si>
  <si>
    <t>ZACHOVAL TOMÁŠ</t>
  </si>
  <si>
    <t>WHITEHEAD RAYMOND</t>
  </si>
  <si>
    <t>BÍLEK JAKUB</t>
  </si>
  <si>
    <t>OPPELT TOMÁŠ</t>
  </si>
  <si>
    <t>KREJČIŘÍK</t>
  </si>
  <si>
    <t>KŘIVÁNEK</t>
  </si>
  <si>
    <t>PAŘÍZEK PAVEL</t>
  </si>
  <si>
    <t>LOCHMAN ONDŘEJ</t>
  </si>
  <si>
    <t>FILIP ONDŘEJ</t>
  </si>
  <si>
    <t>GRUNDMANN MARTIN</t>
  </si>
  <si>
    <t>ŠÍN ALEXANDR</t>
  </si>
  <si>
    <t>ANDRAŠKO MICHAEL</t>
  </si>
  <si>
    <t>MINAŘÍK ADAM</t>
  </si>
  <si>
    <t>VÁVRA ADAM</t>
  </si>
  <si>
    <t>UHLÍŘ JAN</t>
  </si>
  <si>
    <t>ŠVEHLA JOSEF</t>
  </si>
  <si>
    <t>VLACH VOJTĚCH</t>
  </si>
  <si>
    <t>PERNIČKA MARTIN</t>
  </si>
  <si>
    <t xml:space="preserve">MALÝ LUKÁŠ </t>
  </si>
  <si>
    <t>ZAJAC PATRYK ADAM</t>
  </si>
  <si>
    <t>ŠÍN JAKUB</t>
  </si>
  <si>
    <t>BLACHA KACPER</t>
  </si>
  <si>
    <t>GURECKÝ FRANTIŠEK</t>
  </si>
  <si>
    <t>KALANDRA ONDŘEJ</t>
  </si>
  <si>
    <t xml:space="preserve">PŘIKRYL SEBASTIAN </t>
  </si>
  <si>
    <t>KATO YUDAI</t>
  </si>
  <si>
    <t>KUBATA JAKUB</t>
  </si>
  <si>
    <t>BRENNER ADAM</t>
  </si>
  <si>
    <t>LABOUTKA TOMÁŠ</t>
  </si>
  <si>
    <t>x</t>
  </si>
  <si>
    <t>NOSEK EDUARD</t>
  </si>
  <si>
    <t>TOBIÁŠ JAKUB</t>
  </si>
  <si>
    <t>BERÁNEK JAN</t>
  </si>
  <si>
    <t>CHADIM TOMÁŠ</t>
  </si>
  <si>
    <t>PODROUŽEK DAVID</t>
  </si>
  <si>
    <t>KREJČÍ DANIEL</t>
  </si>
  <si>
    <t>KOUDELKA ROMAN</t>
  </si>
  <si>
    <t>HAJNÝ JAKUB</t>
  </si>
  <si>
    <t>SIEGL JAN</t>
  </si>
  <si>
    <t>KEYZLAJ JAKUB</t>
  </si>
  <si>
    <t>KOHOUT MICHAL</t>
  </si>
  <si>
    <t>KUNC MARTIN</t>
  </si>
  <si>
    <t>VELETA ŠTĚPÁN</t>
  </si>
  <si>
    <t>HELUS VÍT</t>
  </si>
  <si>
    <t>ŠTENCEL JAKUB</t>
  </si>
  <si>
    <t>VOLNÝ TOMÁŠ</t>
  </si>
  <si>
    <t>ONDROUŠEK VÍT</t>
  </si>
  <si>
    <t>HLAVIČKA MAREK</t>
  </si>
  <si>
    <t>KRAUSE JAKUB</t>
  </si>
  <si>
    <t>PAVELKA VOJTĚCH</t>
  </si>
  <si>
    <t>ADÁMEK ONDŘEJ</t>
  </si>
  <si>
    <t>STANĚK MATOUŠ</t>
  </si>
  <si>
    <t>KVAPIL MATĚJ</t>
  </si>
  <si>
    <t>PANÁČEK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</si>
</sst>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;;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6" fillId="0" borderId="5" xfId="0" quotePrefix="1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6" fillId="0" borderId="9" xfId="0" quotePrefix="1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0" fontId="2" fillId="4" borderId="18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zoomScaleNormal="100" workbookViewId="0">
      <pane ySplit="4" topLeftCell="A5" activePane="bottomLeft" state="frozen"/>
      <selection pane="bottomLeft"/>
    </sheetView>
  </sheetViews>
  <sheetFormatPr defaultColWidth="5.88671875" defaultRowHeight="14.4" x14ac:dyDescent="0.3"/>
  <cols>
    <col min="1" max="1" width="5.88671875" style="41"/>
    <col min="2" max="2" width="5.88671875" style="40"/>
    <col min="3" max="3" width="5.88671875" style="41"/>
    <col min="4" max="16384" width="5.88671875" style="40"/>
  </cols>
  <sheetData>
    <row r="1" spans="1:7" x14ac:dyDescent="0.3">
      <c r="A1" s="42" t="s">
        <v>103</v>
      </c>
    </row>
    <row r="3" spans="1:7" x14ac:dyDescent="0.3">
      <c r="A3" s="41" t="s">
        <v>100</v>
      </c>
      <c r="C3" s="41" t="s">
        <v>101</v>
      </c>
      <c r="F3" s="41" t="s">
        <v>102</v>
      </c>
    </row>
    <row r="5" spans="1:7" x14ac:dyDescent="0.3">
      <c r="A5" s="41" t="s">
        <v>73</v>
      </c>
      <c r="C5" s="41" t="s">
        <v>74</v>
      </c>
      <c r="F5" s="40" t="s">
        <v>108</v>
      </c>
    </row>
    <row r="6" spans="1:7" x14ac:dyDescent="0.3">
      <c r="G6" s="40" t="s">
        <v>109</v>
      </c>
    </row>
    <row r="7" spans="1:7" x14ac:dyDescent="0.3">
      <c r="G7" s="40" t="s">
        <v>75</v>
      </c>
    </row>
    <row r="8" spans="1:7" x14ac:dyDescent="0.3">
      <c r="G8" s="40" t="s">
        <v>76</v>
      </c>
    </row>
    <row r="9" spans="1:7" x14ac:dyDescent="0.3">
      <c r="F9" s="40" t="s">
        <v>104</v>
      </c>
    </row>
    <row r="10" spans="1:7" x14ac:dyDescent="0.3">
      <c r="G10" s="40" t="s">
        <v>105</v>
      </c>
    </row>
    <row r="11" spans="1:7" x14ac:dyDescent="0.3">
      <c r="G11" s="40" t="s">
        <v>106</v>
      </c>
    </row>
    <row r="12" spans="1:7" x14ac:dyDescent="0.3">
      <c r="F12" s="40" t="s">
        <v>107</v>
      </c>
    </row>
    <row r="14" spans="1:7" x14ac:dyDescent="0.3">
      <c r="C14" s="41" t="s">
        <v>82</v>
      </c>
      <c r="F14" s="40" t="s">
        <v>110</v>
      </c>
    </row>
    <row r="15" spans="1:7" x14ac:dyDescent="0.3">
      <c r="G15" s="40" t="s">
        <v>111</v>
      </c>
    </row>
    <row r="16" spans="1:7" x14ac:dyDescent="0.3">
      <c r="G16" s="40" t="s">
        <v>112</v>
      </c>
    </row>
    <row r="17" spans="3:8" x14ac:dyDescent="0.3">
      <c r="H17" s="40" t="s">
        <v>113</v>
      </c>
    </row>
    <row r="18" spans="3:8" x14ac:dyDescent="0.3">
      <c r="H18" s="40" t="s">
        <v>114</v>
      </c>
    </row>
    <row r="19" spans="3:8" x14ac:dyDescent="0.3">
      <c r="G19" s="40" t="s">
        <v>116</v>
      </c>
    </row>
    <row r="20" spans="3:8" x14ac:dyDescent="0.3">
      <c r="H20" s="40" t="s">
        <v>121</v>
      </c>
    </row>
    <row r="21" spans="3:8" x14ac:dyDescent="0.3">
      <c r="G21" s="40" t="s">
        <v>117</v>
      </c>
    </row>
    <row r="22" spans="3:8" x14ac:dyDescent="0.3">
      <c r="F22" s="40" t="s">
        <v>115</v>
      </c>
    </row>
    <row r="23" spans="3:8" x14ac:dyDescent="0.3">
      <c r="F23" s="40" t="s">
        <v>118</v>
      </c>
    </row>
    <row r="24" spans="3:8" x14ac:dyDescent="0.3">
      <c r="G24" s="40" t="s">
        <v>119</v>
      </c>
    </row>
    <row r="25" spans="3:8" x14ac:dyDescent="0.3">
      <c r="G25" s="40" t="s">
        <v>154</v>
      </c>
    </row>
    <row r="26" spans="3:8" x14ac:dyDescent="0.3">
      <c r="G26" s="40" t="s">
        <v>120</v>
      </c>
    </row>
    <row r="28" spans="3:8" x14ac:dyDescent="0.3">
      <c r="C28" s="41" t="s">
        <v>77</v>
      </c>
      <c r="F28" s="40" t="s">
        <v>122</v>
      </c>
    </row>
    <row r="29" spans="3:8" x14ac:dyDescent="0.3">
      <c r="F29" s="40" t="s">
        <v>123</v>
      </c>
    </row>
    <row r="30" spans="3:8" x14ac:dyDescent="0.3">
      <c r="G30" s="40" t="s">
        <v>124</v>
      </c>
    </row>
    <row r="31" spans="3:8" x14ac:dyDescent="0.3">
      <c r="F31" s="40" t="s">
        <v>125</v>
      </c>
    </row>
    <row r="32" spans="3:8" x14ac:dyDescent="0.3">
      <c r="G32" s="40" t="s">
        <v>126</v>
      </c>
    </row>
    <row r="33" spans="3:8" x14ac:dyDescent="0.3">
      <c r="F33" s="40" t="s">
        <v>127</v>
      </c>
    </row>
    <row r="34" spans="3:8" x14ac:dyDescent="0.3">
      <c r="F34" s="40" t="s">
        <v>128</v>
      </c>
    </row>
    <row r="36" spans="3:8" x14ac:dyDescent="0.3">
      <c r="C36" s="41" t="s">
        <v>132</v>
      </c>
      <c r="F36" s="40" t="s">
        <v>129</v>
      </c>
    </row>
    <row r="37" spans="3:8" x14ac:dyDescent="0.3">
      <c r="F37" s="40" t="s">
        <v>133</v>
      </c>
    </row>
    <row r="38" spans="3:8" x14ac:dyDescent="0.3">
      <c r="F38" s="40" t="s">
        <v>130</v>
      </c>
    </row>
    <row r="39" spans="3:8" x14ac:dyDescent="0.3">
      <c r="G39" s="40" t="s">
        <v>131</v>
      </c>
    </row>
    <row r="41" spans="3:8" x14ac:dyDescent="0.3">
      <c r="C41" s="41" t="s">
        <v>78</v>
      </c>
      <c r="F41" s="40" t="s">
        <v>136</v>
      </c>
    </row>
    <row r="42" spans="3:8" x14ac:dyDescent="0.3">
      <c r="G42" s="40" t="s">
        <v>134</v>
      </c>
    </row>
    <row r="43" spans="3:8" x14ac:dyDescent="0.3">
      <c r="G43" s="40" t="s">
        <v>135</v>
      </c>
    </row>
    <row r="44" spans="3:8" x14ac:dyDescent="0.3">
      <c r="G44" s="40" t="s">
        <v>170</v>
      </c>
    </row>
    <row r="45" spans="3:8" x14ac:dyDescent="0.3">
      <c r="H45" s="40" t="s">
        <v>171</v>
      </c>
    </row>
    <row r="46" spans="3:8" x14ac:dyDescent="0.3">
      <c r="H46" s="40" t="s">
        <v>172</v>
      </c>
    </row>
    <row r="47" spans="3:8" x14ac:dyDescent="0.3">
      <c r="H47" s="40" t="s">
        <v>173</v>
      </c>
    </row>
    <row r="48" spans="3:8" x14ac:dyDescent="0.3">
      <c r="G48" s="40" t="s">
        <v>137</v>
      </c>
    </row>
    <row r="49" spans="1:8" x14ac:dyDescent="0.3">
      <c r="H49" s="40" t="s">
        <v>80</v>
      </c>
    </row>
    <row r="50" spans="1:8" x14ac:dyDescent="0.3">
      <c r="H50" s="40" t="s">
        <v>81</v>
      </c>
    </row>
    <row r="51" spans="1:8" x14ac:dyDescent="0.3">
      <c r="H51" s="40" t="s">
        <v>138</v>
      </c>
    </row>
    <row r="52" spans="1:8" x14ac:dyDescent="0.3">
      <c r="H52" s="40" t="s">
        <v>139</v>
      </c>
    </row>
    <row r="53" spans="1:8" x14ac:dyDescent="0.3">
      <c r="H53" s="40" t="s">
        <v>140</v>
      </c>
    </row>
    <row r="54" spans="1:8" x14ac:dyDescent="0.3">
      <c r="H54" s="40" t="s">
        <v>141</v>
      </c>
    </row>
    <row r="55" spans="1:8" x14ac:dyDescent="0.3">
      <c r="G55" s="40" t="s">
        <v>142</v>
      </c>
    </row>
    <row r="56" spans="1:8" x14ac:dyDescent="0.3">
      <c r="H56" s="40" t="s">
        <v>144</v>
      </c>
    </row>
    <row r="57" spans="1:8" x14ac:dyDescent="0.3">
      <c r="H57" s="40" t="s">
        <v>143</v>
      </c>
    </row>
    <row r="58" spans="1:8" x14ac:dyDescent="0.3">
      <c r="H58" s="40" t="s">
        <v>145</v>
      </c>
    </row>
    <row r="59" spans="1:8" x14ac:dyDescent="0.3">
      <c r="H59" s="40" t="s">
        <v>146</v>
      </c>
    </row>
    <row r="61" spans="1:8" x14ac:dyDescent="0.3">
      <c r="A61" s="41" t="s">
        <v>83</v>
      </c>
      <c r="C61" s="41" t="s">
        <v>77</v>
      </c>
      <c r="F61" s="40" t="s">
        <v>147</v>
      </c>
    </row>
    <row r="62" spans="1:8" x14ac:dyDescent="0.3">
      <c r="F62" s="40" t="s">
        <v>148</v>
      </c>
    </row>
    <row r="63" spans="1:8" x14ac:dyDescent="0.3">
      <c r="G63" s="40" t="s">
        <v>178</v>
      </c>
    </row>
    <row r="64" spans="1:8" x14ac:dyDescent="0.3">
      <c r="F64" s="40" t="s">
        <v>149</v>
      </c>
    </row>
    <row r="65" spans="1:7" x14ac:dyDescent="0.3">
      <c r="F65" s="40" t="s">
        <v>150</v>
      </c>
    </row>
    <row r="66" spans="1:7" x14ac:dyDescent="0.3">
      <c r="G66" s="40" t="s">
        <v>126</v>
      </c>
    </row>
    <row r="68" spans="1:7" x14ac:dyDescent="0.3">
      <c r="C68" s="41" t="s">
        <v>84</v>
      </c>
      <c r="F68" s="40" t="s">
        <v>151</v>
      </c>
    </row>
    <row r="69" spans="1:7" x14ac:dyDescent="0.3">
      <c r="G69" s="40" t="s">
        <v>152</v>
      </c>
    </row>
    <row r="70" spans="1:7" x14ac:dyDescent="0.3">
      <c r="F70" s="40" t="s">
        <v>153</v>
      </c>
    </row>
    <row r="71" spans="1:7" x14ac:dyDescent="0.3">
      <c r="G71" s="40" t="s">
        <v>176</v>
      </c>
    </row>
    <row r="73" spans="1:7" x14ac:dyDescent="0.3">
      <c r="C73" s="41" t="s">
        <v>77</v>
      </c>
      <c r="F73" s="40" t="s">
        <v>158</v>
      </c>
    </row>
    <row r="74" spans="1:7" x14ac:dyDescent="0.3">
      <c r="G74" s="40" t="s">
        <v>159</v>
      </c>
    </row>
    <row r="75" spans="1:7" x14ac:dyDescent="0.3">
      <c r="G75" s="40" t="s">
        <v>160</v>
      </c>
    </row>
    <row r="77" spans="1:7" x14ac:dyDescent="0.3">
      <c r="A77" s="41" t="s">
        <v>85</v>
      </c>
      <c r="C77" s="41" t="s">
        <v>86</v>
      </c>
      <c r="F77" s="40" t="s">
        <v>155</v>
      </c>
    </row>
    <row r="78" spans="1:7" x14ac:dyDescent="0.3">
      <c r="F78" s="40" t="s">
        <v>161</v>
      </c>
    </row>
    <row r="79" spans="1:7" x14ac:dyDescent="0.3">
      <c r="G79" s="40" t="s">
        <v>162</v>
      </c>
    </row>
    <row r="80" spans="1:7" x14ac:dyDescent="0.3">
      <c r="F80" s="40" t="s">
        <v>87</v>
      </c>
    </row>
    <row r="81" spans="1:7" x14ac:dyDescent="0.3">
      <c r="G81" s="40" t="s">
        <v>88</v>
      </c>
    </row>
    <row r="82" spans="1:7" x14ac:dyDescent="0.3">
      <c r="G82" s="40" t="s">
        <v>156</v>
      </c>
    </row>
    <row r="83" spans="1:7" x14ac:dyDescent="0.3">
      <c r="G83" s="40" t="s">
        <v>157</v>
      </c>
    </row>
    <row r="84" spans="1:7" x14ac:dyDescent="0.3">
      <c r="G84" s="40" t="s">
        <v>89</v>
      </c>
    </row>
    <row r="85" spans="1:7" x14ac:dyDescent="0.3">
      <c r="G85" s="40" t="s">
        <v>90</v>
      </c>
    </row>
    <row r="86" spans="1:7" x14ac:dyDescent="0.3">
      <c r="G86" s="40" t="s">
        <v>91</v>
      </c>
    </row>
    <row r="88" spans="1:7" x14ac:dyDescent="0.3">
      <c r="A88" s="41" t="s">
        <v>92</v>
      </c>
      <c r="C88" s="41" t="s">
        <v>84</v>
      </c>
      <c r="F88" s="40" t="s">
        <v>165</v>
      </c>
    </row>
    <row r="89" spans="1:7" x14ac:dyDescent="0.3">
      <c r="G89" s="40" t="s">
        <v>163</v>
      </c>
    </row>
    <row r="90" spans="1:7" x14ac:dyDescent="0.3">
      <c r="G90" s="40" t="s">
        <v>164</v>
      </c>
    </row>
    <row r="91" spans="1:7" x14ac:dyDescent="0.3">
      <c r="G91" s="40" t="s">
        <v>179</v>
      </c>
    </row>
    <row r="92" spans="1:7" x14ac:dyDescent="0.3">
      <c r="F92" s="40" t="s">
        <v>166</v>
      </c>
    </row>
    <row r="93" spans="1:7" x14ac:dyDescent="0.3">
      <c r="F93" s="40" t="s">
        <v>167</v>
      </c>
    </row>
    <row r="94" spans="1:7" x14ac:dyDescent="0.3">
      <c r="F94" s="40" t="s">
        <v>168</v>
      </c>
    </row>
    <row r="95" spans="1:7" x14ac:dyDescent="0.3">
      <c r="G95" s="40" t="s">
        <v>169</v>
      </c>
    </row>
    <row r="96" spans="1:7" x14ac:dyDescent="0.3">
      <c r="F96" s="40" t="s">
        <v>170</v>
      </c>
    </row>
    <row r="97" spans="1:7" x14ac:dyDescent="0.3">
      <c r="G97" s="40" t="s">
        <v>174</v>
      </c>
    </row>
    <row r="98" spans="1:7" x14ac:dyDescent="0.3">
      <c r="G98" s="40" t="s">
        <v>175</v>
      </c>
    </row>
    <row r="100" spans="1:7" x14ac:dyDescent="0.3">
      <c r="A100" s="41" t="s">
        <v>93</v>
      </c>
      <c r="F100" s="40" t="s">
        <v>79</v>
      </c>
    </row>
    <row r="101" spans="1:7" x14ac:dyDescent="0.3">
      <c r="F101" s="40" t="s">
        <v>177</v>
      </c>
    </row>
    <row r="102" spans="1:7" x14ac:dyDescent="0.3">
      <c r="F102" s="40" t="s">
        <v>94</v>
      </c>
    </row>
    <row r="103" spans="1:7" x14ac:dyDescent="0.3">
      <c r="F103" s="40" t="s">
        <v>180</v>
      </c>
    </row>
    <row r="104" spans="1:7" x14ac:dyDescent="0.3">
      <c r="F104" s="40" t="s">
        <v>95</v>
      </c>
    </row>
    <row r="105" spans="1:7" x14ac:dyDescent="0.3">
      <c r="G105" s="40" t="s">
        <v>96</v>
      </c>
    </row>
    <row r="106" spans="1:7" x14ac:dyDescent="0.3">
      <c r="G106" s="40" t="s">
        <v>97</v>
      </c>
    </row>
    <row r="107" spans="1:7" x14ac:dyDescent="0.3">
      <c r="G107" s="40" t="s">
        <v>98</v>
      </c>
    </row>
    <row r="108" spans="1:7" x14ac:dyDescent="0.3">
      <c r="F108" s="40" t="s">
        <v>99</v>
      </c>
    </row>
    <row r="109" spans="1:7" x14ac:dyDescent="0.3">
      <c r="F109" s="40" t="s">
        <v>181</v>
      </c>
    </row>
  </sheetData>
  <pageMargins left="0.70866141732283472" right="0.70866141732283472" top="0.31496062992125984" bottom="0.31496062992125984" header="0.31496062992125984" footer="0.31496062992125984"/>
  <pageSetup paperSize="9" scale="9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23" workbookViewId="0">
      <selection activeCell="F35" sqref="F35"/>
    </sheetView>
  </sheetViews>
  <sheetFormatPr defaultColWidth="9.109375" defaultRowHeight="18" customHeight="1" x14ac:dyDescent="0.25"/>
  <cols>
    <col min="1" max="1" width="17.6640625" style="4" customWidth="1"/>
    <col min="2" max="5" width="5.6640625" style="4" customWidth="1"/>
    <col min="6" max="7" width="2.88671875" style="4" customWidth="1"/>
    <col min="8" max="8" width="3" style="4" customWidth="1"/>
    <col min="9" max="9" width="1.44140625" style="4" customWidth="1"/>
    <col min="10" max="10" width="17.6640625" style="4" customWidth="1"/>
    <col min="11" max="14" width="5.6640625" style="4" customWidth="1"/>
    <col min="15" max="16" width="2.88671875" style="4" customWidth="1"/>
    <col min="17" max="17" width="3" style="4" customWidth="1"/>
    <col min="18" max="18" width="3.33203125" style="1" customWidth="1"/>
    <col min="19" max="19" width="9.109375" style="1"/>
    <col min="20" max="23" width="5.5546875" style="2" customWidth="1"/>
    <col min="24" max="24" width="7" style="2" customWidth="1"/>
    <col min="25" max="16384" width="9.109375" style="1"/>
  </cols>
  <sheetData>
    <row r="1" spans="1:24" ht="18" customHeight="1" x14ac:dyDescent="0.25">
      <c r="A1" s="5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4" ht="18" customHeight="1" x14ac:dyDescent="0.25">
      <c r="A2" s="5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4" s="7" customFormat="1" ht="18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8"/>
      <c r="U3" s="8"/>
      <c r="V3" s="8"/>
      <c r="W3" s="8"/>
      <c r="X3" s="8"/>
    </row>
    <row r="4" spans="1:24" s="23" customFormat="1" ht="18" customHeight="1" x14ac:dyDescent="0.25">
      <c r="A4" s="25" t="s">
        <v>0</v>
      </c>
      <c r="B4" s="26"/>
      <c r="C4" s="26"/>
      <c r="D4" s="26"/>
      <c r="E4" s="26"/>
      <c r="F4" s="26" t="s">
        <v>1</v>
      </c>
      <c r="G4" s="26" t="s">
        <v>2</v>
      </c>
      <c r="H4" s="26" t="s">
        <v>3</v>
      </c>
      <c r="I4" s="26"/>
      <c r="J4" s="25" t="s">
        <v>4</v>
      </c>
      <c r="K4" s="26"/>
      <c r="L4" s="26"/>
      <c r="M4" s="26"/>
      <c r="N4" s="26"/>
      <c r="O4" s="26" t="s">
        <v>1</v>
      </c>
      <c r="P4" s="26" t="s">
        <v>2</v>
      </c>
      <c r="Q4" s="26" t="s">
        <v>3</v>
      </c>
      <c r="R4" s="24"/>
      <c r="S4" s="24"/>
      <c r="T4" s="24"/>
      <c r="U4" s="24"/>
      <c r="V4" s="24"/>
      <c r="W4" s="24"/>
      <c r="X4" s="24"/>
    </row>
    <row r="5" spans="1:24" s="7" customFormat="1" ht="18" customHeight="1" x14ac:dyDescent="0.25">
      <c r="A5" s="6"/>
      <c r="B5" s="9"/>
      <c r="C5" s="10" t="s">
        <v>183</v>
      </c>
      <c r="D5" s="10" t="s">
        <v>183</v>
      </c>
      <c r="E5" s="10" t="s">
        <v>183</v>
      </c>
      <c r="F5" s="10"/>
      <c r="G5" s="10"/>
      <c r="H5" s="10"/>
      <c r="I5" s="6"/>
      <c r="J5" s="6"/>
      <c r="K5" s="9"/>
      <c r="L5" s="10" t="s">
        <v>183</v>
      </c>
      <c r="M5" s="10" t="s">
        <v>183</v>
      </c>
      <c r="N5" s="10" t="s">
        <v>183</v>
      </c>
      <c r="O5" s="10"/>
      <c r="P5" s="10"/>
      <c r="Q5" s="10"/>
      <c r="T5" s="8"/>
      <c r="U5" s="8"/>
      <c r="V5" s="8"/>
      <c r="W5" s="8"/>
      <c r="X5" s="8"/>
    </row>
    <row r="6" spans="1:24" s="7" customFormat="1" ht="18" customHeight="1" x14ac:dyDescent="0.25">
      <c r="A6" s="6"/>
      <c r="B6" s="10" t="s">
        <v>183</v>
      </c>
      <c r="C6" s="9"/>
      <c r="D6" s="10" t="s">
        <v>183</v>
      </c>
      <c r="E6" s="10" t="s">
        <v>183</v>
      </c>
      <c r="F6" s="10"/>
      <c r="G6" s="10"/>
      <c r="H6" s="10"/>
      <c r="I6" s="6"/>
      <c r="J6" s="6"/>
      <c r="K6" s="10" t="s">
        <v>183</v>
      </c>
      <c r="L6" s="9"/>
      <c r="M6" s="10" t="s">
        <v>183</v>
      </c>
      <c r="N6" s="10" t="s">
        <v>183</v>
      </c>
      <c r="O6" s="10"/>
      <c r="P6" s="10"/>
      <c r="Q6" s="10"/>
      <c r="T6" s="8"/>
      <c r="U6" s="8"/>
      <c r="V6" s="8"/>
      <c r="W6" s="8"/>
      <c r="X6" s="8"/>
    </row>
    <row r="7" spans="1:24" s="7" customFormat="1" ht="18" customHeight="1" x14ac:dyDescent="0.25">
      <c r="A7" s="6"/>
      <c r="B7" s="10" t="s">
        <v>183</v>
      </c>
      <c r="C7" s="10" t="s">
        <v>183</v>
      </c>
      <c r="D7" s="9"/>
      <c r="E7" s="10" t="s">
        <v>183</v>
      </c>
      <c r="F7" s="10"/>
      <c r="G7" s="10"/>
      <c r="H7" s="10"/>
      <c r="I7" s="6"/>
      <c r="J7" s="6"/>
      <c r="K7" s="10" t="s">
        <v>183</v>
      </c>
      <c r="L7" s="10" t="s">
        <v>183</v>
      </c>
      <c r="M7" s="9"/>
      <c r="N7" s="10" t="s">
        <v>183</v>
      </c>
      <c r="O7" s="10"/>
      <c r="P7" s="10"/>
      <c r="Q7" s="10"/>
      <c r="T7" s="8"/>
      <c r="U7" s="8"/>
      <c r="V7" s="8"/>
      <c r="W7" s="8"/>
      <c r="X7" s="8"/>
    </row>
    <row r="8" spans="1:24" s="7" customFormat="1" ht="18" customHeight="1" x14ac:dyDescent="0.25">
      <c r="A8" s="6"/>
      <c r="B8" s="10" t="s">
        <v>183</v>
      </c>
      <c r="C8" s="10" t="s">
        <v>183</v>
      </c>
      <c r="D8" s="10" t="s">
        <v>183</v>
      </c>
      <c r="E8" s="9"/>
      <c r="F8" s="10"/>
      <c r="G8" s="10"/>
      <c r="H8" s="10"/>
      <c r="I8" s="6"/>
      <c r="J8" s="6"/>
      <c r="K8" s="10" t="s">
        <v>183</v>
      </c>
      <c r="L8" s="10" t="s">
        <v>183</v>
      </c>
      <c r="M8" s="10" t="s">
        <v>183</v>
      </c>
      <c r="N8" s="9"/>
      <c r="O8" s="10"/>
      <c r="P8" s="10"/>
      <c r="Q8" s="10"/>
      <c r="T8" s="8"/>
      <c r="U8" s="8"/>
      <c r="V8" s="8"/>
      <c r="W8" s="8"/>
      <c r="X8" s="8"/>
    </row>
    <row r="9" spans="1:24" s="7" customFormat="1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T9" s="8"/>
      <c r="U9" s="8"/>
      <c r="V9" s="8"/>
      <c r="W9" s="8"/>
      <c r="X9" s="8"/>
    </row>
    <row r="10" spans="1:24" s="7" customFormat="1" ht="17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T10" s="8"/>
      <c r="U10" s="8"/>
      <c r="V10" s="8"/>
      <c r="W10" s="8"/>
      <c r="X10" s="8"/>
    </row>
    <row r="11" spans="1:24" s="23" customFormat="1" ht="18" customHeight="1" x14ac:dyDescent="0.25">
      <c r="A11" s="25" t="s">
        <v>5</v>
      </c>
      <c r="B11" s="22"/>
      <c r="C11" s="22"/>
      <c r="D11" s="22"/>
      <c r="E11" s="22"/>
      <c r="F11" s="22"/>
      <c r="G11" s="22"/>
      <c r="H11" s="22"/>
      <c r="I11" s="22"/>
      <c r="J11" s="25" t="s">
        <v>6</v>
      </c>
      <c r="K11" s="22"/>
      <c r="L11" s="22"/>
      <c r="M11" s="22"/>
      <c r="N11" s="22"/>
      <c r="O11" s="22"/>
      <c r="P11" s="22"/>
      <c r="Q11" s="22"/>
      <c r="T11" s="24"/>
      <c r="U11" s="24"/>
      <c r="V11" s="24"/>
      <c r="W11" s="24"/>
      <c r="X11" s="24"/>
    </row>
    <row r="12" spans="1:24" s="7" customFormat="1" ht="18" customHeight="1" x14ac:dyDescent="0.25">
      <c r="A12" s="11" t="s">
        <v>13</v>
      </c>
      <c r="B12" s="6"/>
      <c r="C12" s="6"/>
      <c r="D12" s="6"/>
      <c r="E12" s="6"/>
      <c r="F12" s="6"/>
      <c r="G12" s="6"/>
      <c r="H12" s="6"/>
      <c r="I12" s="6"/>
      <c r="J12" s="6" t="s">
        <v>14</v>
      </c>
      <c r="K12" s="6"/>
      <c r="L12" s="6"/>
      <c r="M12" s="6"/>
      <c r="N12" s="6"/>
      <c r="O12" s="6"/>
      <c r="P12" s="6"/>
      <c r="Q12" s="6"/>
      <c r="T12" s="8"/>
      <c r="U12" s="8"/>
      <c r="V12" s="8"/>
      <c r="W12" s="8"/>
      <c r="X12" s="8"/>
    </row>
    <row r="13" spans="1:24" s="7" customFormat="1" ht="18" customHeight="1" x14ac:dyDescent="0.25">
      <c r="A13" s="12"/>
      <c r="B13" s="6"/>
      <c r="C13" s="6"/>
      <c r="D13" s="6"/>
      <c r="E13" s="6"/>
      <c r="F13" s="6"/>
      <c r="G13" s="6"/>
      <c r="H13" s="6"/>
      <c r="I13" s="6"/>
      <c r="J13" s="12"/>
      <c r="K13" s="6"/>
      <c r="L13" s="6"/>
      <c r="M13" s="6"/>
      <c r="N13" s="6"/>
      <c r="O13" s="6"/>
      <c r="P13" s="6"/>
      <c r="Q13" s="6"/>
      <c r="T13" s="8"/>
      <c r="U13" s="8"/>
      <c r="V13" s="8"/>
      <c r="W13" s="8"/>
      <c r="X13" s="8"/>
    </row>
    <row r="14" spans="1:24" s="7" customFormat="1" ht="18" customHeight="1" x14ac:dyDescent="0.25">
      <c r="A14" s="13"/>
      <c r="B14" s="10" t="s">
        <v>183</v>
      </c>
      <c r="C14" s="14" t="s">
        <v>15</v>
      </c>
      <c r="D14" s="15"/>
      <c r="E14" s="15"/>
      <c r="F14" s="15"/>
      <c r="G14" s="15"/>
      <c r="H14" s="15"/>
      <c r="I14" s="6"/>
      <c r="J14" s="13"/>
      <c r="K14" s="10" t="s">
        <v>183</v>
      </c>
      <c r="L14" s="14" t="s">
        <v>16</v>
      </c>
      <c r="M14" s="15"/>
      <c r="N14" s="15"/>
      <c r="O14" s="15"/>
      <c r="P14" s="15"/>
      <c r="Q14" s="15"/>
      <c r="T14" s="8"/>
      <c r="U14" s="8"/>
      <c r="V14" s="8"/>
      <c r="W14" s="8"/>
      <c r="X14" s="8"/>
    </row>
    <row r="15" spans="1:24" s="7" customFormat="1" ht="18" customHeight="1" x14ac:dyDescent="0.25">
      <c r="A15" s="16" t="s">
        <v>17</v>
      </c>
      <c r="B15" s="6"/>
      <c r="C15" s="17" t="s">
        <v>18</v>
      </c>
      <c r="D15" s="15"/>
      <c r="E15" s="15"/>
      <c r="F15" s="15"/>
      <c r="G15" s="15"/>
      <c r="H15" s="15"/>
      <c r="I15" s="6"/>
      <c r="J15" s="16" t="s">
        <v>19</v>
      </c>
      <c r="K15" s="6"/>
      <c r="L15" s="17" t="s">
        <v>20</v>
      </c>
      <c r="M15" s="15"/>
      <c r="N15" s="15"/>
      <c r="O15" s="15"/>
      <c r="P15" s="15"/>
      <c r="Q15" s="15"/>
      <c r="T15" s="8"/>
      <c r="U15" s="8"/>
      <c r="V15" s="8"/>
      <c r="W15" s="8"/>
      <c r="X15" s="8"/>
    </row>
    <row r="16" spans="1:24" s="7" customFormat="1" ht="18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T16" s="8"/>
      <c r="U16" s="8"/>
      <c r="V16" s="8"/>
      <c r="W16" s="8"/>
      <c r="X16" s="8"/>
    </row>
    <row r="17" spans="1:24" s="7" customFormat="1" ht="18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T17" s="8"/>
      <c r="U17" s="8"/>
      <c r="V17" s="8"/>
      <c r="W17" s="8"/>
      <c r="X17" s="8"/>
    </row>
    <row r="18" spans="1:24" s="23" customFormat="1" ht="18" customHeight="1" x14ac:dyDescent="0.25">
      <c r="A18" s="25" t="s">
        <v>7</v>
      </c>
      <c r="B18" s="22"/>
      <c r="C18" s="22"/>
      <c r="D18" s="22"/>
      <c r="E18" s="22"/>
      <c r="F18" s="22"/>
      <c r="G18" s="22"/>
      <c r="H18" s="22"/>
      <c r="I18" s="22"/>
      <c r="J18" s="25" t="s">
        <v>8</v>
      </c>
      <c r="K18" s="22"/>
      <c r="L18" s="22"/>
      <c r="M18" s="22"/>
      <c r="N18" s="22"/>
      <c r="O18" s="22"/>
      <c r="P18" s="22"/>
      <c r="Q18" s="22"/>
      <c r="T18" s="24"/>
      <c r="U18" s="24"/>
      <c r="V18" s="24"/>
      <c r="W18" s="24"/>
      <c r="X18" s="24"/>
    </row>
    <row r="19" spans="1:24" s="7" customFormat="1" ht="18" customHeight="1" x14ac:dyDescent="0.25">
      <c r="A19" s="6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T19" s="8"/>
      <c r="U19" s="8"/>
      <c r="V19" s="8"/>
      <c r="W19" s="8"/>
      <c r="X19" s="8"/>
    </row>
    <row r="20" spans="1:24" s="7" customFormat="1" ht="18" customHeight="1" x14ac:dyDescent="0.25">
      <c r="A20" s="1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T20" s="8"/>
      <c r="U20" s="8"/>
      <c r="V20" s="8"/>
      <c r="W20" s="8"/>
      <c r="X20" s="8"/>
    </row>
    <row r="21" spans="1:24" s="7" customFormat="1" ht="18" customHeight="1" x14ac:dyDescent="0.25">
      <c r="A21" s="13"/>
      <c r="B21" s="10" t="s">
        <v>183</v>
      </c>
      <c r="C21" s="18" t="s">
        <v>1</v>
      </c>
      <c r="D21" s="15"/>
      <c r="E21" s="15"/>
      <c r="F21" s="15"/>
      <c r="G21" s="15"/>
      <c r="H21" s="15"/>
      <c r="I21" s="15"/>
      <c r="J21" s="6" t="s">
        <v>22</v>
      </c>
      <c r="K21" s="6"/>
      <c r="L21" s="6"/>
      <c r="M21" s="6"/>
      <c r="N21" s="6"/>
      <c r="O21" s="6"/>
      <c r="P21" s="6"/>
      <c r="Q21" s="6"/>
      <c r="T21" s="8"/>
      <c r="U21" s="8"/>
      <c r="V21" s="8"/>
      <c r="W21" s="8"/>
      <c r="X21" s="8"/>
    </row>
    <row r="22" spans="1:24" s="7" customFormat="1" ht="18" customHeight="1" x14ac:dyDescent="0.25">
      <c r="A22" s="16" t="s">
        <v>23</v>
      </c>
      <c r="B22" s="6"/>
      <c r="C22" s="19" t="s">
        <v>2</v>
      </c>
      <c r="D22" s="20"/>
      <c r="E22" s="20"/>
      <c r="F22" s="20"/>
      <c r="G22" s="20"/>
      <c r="H22" s="20"/>
      <c r="I22" s="20"/>
      <c r="J22" s="12"/>
      <c r="K22" s="6"/>
      <c r="L22" s="6"/>
      <c r="M22" s="6"/>
      <c r="N22" s="6"/>
      <c r="O22" s="6"/>
      <c r="P22" s="6"/>
      <c r="Q22" s="6"/>
      <c r="T22" s="8"/>
      <c r="U22" s="8"/>
      <c r="V22" s="8"/>
      <c r="W22" s="8"/>
      <c r="X22" s="8"/>
    </row>
    <row r="23" spans="1:24" s="7" customFormat="1" ht="18" customHeight="1" x14ac:dyDescent="0.25">
      <c r="A23" s="6"/>
      <c r="B23" s="6"/>
      <c r="C23" s="20"/>
      <c r="D23" s="21"/>
      <c r="E23" s="20"/>
      <c r="F23" s="20"/>
      <c r="G23" s="20"/>
      <c r="H23" s="20"/>
      <c r="I23" s="20"/>
      <c r="J23" s="13"/>
      <c r="K23" s="6"/>
      <c r="L23" s="6"/>
      <c r="M23" s="6"/>
      <c r="N23" s="6"/>
      <c r="O23" s="6"/>
      <c r="P23" s="6"/>
      <c r="Q23" s="6"/>
      <c r="T23" s="8"/>
      <c r="U23" s="8"/>
      <c r="V23" s="8"/>
      <c r="W23" s="8"/>
      <c r="X23" s="8"/>
    </row>
    <row r="24" spans="1:24" s="7" customFormat="1" ht="18" customHeight="1" x14ac:dyDescent="0.25">
      <c r="A24" s="6" t="s">
        <v>24</v>
      </c>
      <c r="B24" s="6"/>
      <c r="C24" s="20"/>
      <c r="D24" s="21"/>
      <c r="E24" s="20"/>
      <c r="F24" s="20"/>
      <c r="G24" s="20"/>
      <c r="H24" s="20"/>
      <c r="I24" s="20"/>
      <c r="J24" s="13"/>
      <c r="K24" s="10" t="s">
        <v>183</v>
      </c>
      <c r="L24" s="14" t="s">
        <v>25</v>
      </c>
      <c r="M24" s="15"/>
      <c r="N24" s="15"/>
      <c r="O24" s="15"/>
      <c r="P24" s="15"/>
      <c r="Q24" s="15"/>
      <c r="T24" s="8"/>
      <c r="U24" s="8"/>
      <c r="V24" s="8"/>
      <c r="W24" s="8"/>
      <c r="X24" s="8"/>
    </row>
    <row r="25" spans="1:24" s="7" customFormat="1" ht="18" customHeight="1" x14ac:dyDescent="0.25">
      <c r="A25" s="12"/>
      <c r="B25" s="6"/>
      <c r="C25" s="20"/>
      <c r="D25" s="21"/>
      <c r="E25" s="20"/>
      <c r="F25" s="20"/>
      <c r="G25" s="20"/>
      <c r="H25" s="20"/>
      <c r="I25" s="20"/>
      <c r="J25" s="13"/>
      <c r="K25" s="6"/>
      <c r="L25" s="17" t="s">
        <v>26</v>
      </c>
      <c r="M25" s="15"/>
      <c r="N25" s="15"/>
      <c r="O25" s="15"/>
      <c r="P25" s="15"/>
      <c r="Q25" s="15"/>
      <c r="T25" s="8"/>
      <c r="U25" s="8"/>
      <c r="V25" s="8"/>
      <c r="W25" s="8"/>
      <c r="X25" s="8"/>
    </row>
    <row r="26" spans="1:24" s="7" customFormat="1" ht="18" customHeight="1" x14ac:dyDescent="0.25">
      <c r="A26" s="13"/>
      <c r="B26" s="10" t="s">
        <v>183</v>
      </c>
      <c r="C26" s="18" t="s">
        <v>1</v>
      </c>
      <c r="D26" s="19"/>
      <c r="E26" s="15"/>
      <c r="F26" s="15"/>
      <c r="G26" s="15"/>
      <c r="H26" s="15"/>
      <c r="I26" s="15"/>
      <c r="J26" s="16" t="s">
        <v>27</v>
      </c>
      <c r="K26" s="6"/>
      <c r="L26" s="6"/>
      <c r="M26" s="6"/>
      <c r="N26" s="6"/>
      <c r="O26" s="6"/>
      <c r="P26" s="6"/>
      <c r="Q26" s="6"/>
      <c r="T26" s="8"/>
      <c r="U26" s="8"/>
      <c r="V26" s="8"/>
      <c r="W26" s="8"/>
      <c r="X26" s="8"/>
    </row>
    <row r="27" spans="1:24" s="7" customFormat="1" ht="18" customHeight="1" x14ac:dyDescent="0.25">
      <c r="A27" s="16" t="s">
        <v>28</v>
      </c>
      <c r="B27" s="6"/>
      <c r="C27" s="21" t="s">
        <v>2</v>
      </c>
      <c r="D27" s="2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T27" s="8"/>
      <c r="U27" s="8"/>
      <c r="V27" s="8"/>
      <c r="W27" s="8"/>
      <c r="X27" s="8"/>
    </row>
    <row r="28" spans="1:24" s="7" customFormat="1" ht="18" customHeight="1" x14ac:dyDescent="0.25">
      <c r="A28" s="6"/>
      <c r="B28" s="6"/>
      <c r="C28" s="21"/>
      <c r="D28" s="19"/>
      <c r="E28" s="15"/>
      <c r="F28" s="15"/>
      <c r="G28" s="15"/>
      <c r="H28" s="15"/>
      <c r="I28" s="15"/>
      <c r="J28" s="6" t="s">
        <v>29</v>
      </c>
      <c r="K28" s="6"/>
      <c r="L28" s="6"/>
      <c r="M28" s="6"/>
      <c r="N28" s="6"/>
      <c r="O28" s="6"/>
      <c r="P28" s="6"/>
      <c r="Q28" s="6"/>
      <c r="T28" s="8"/>
      <c r="U28" s="8"/>
      <c r="V28" s="8"/>
      <c r="W28" s="8"/>
      <c r="X28" s="8"/>
    </row>
    <row r="29" spans="1:24" s="7" customFormat="1" ht="18" customHeight="1" x14ac:dyDescent="0.25">
      <c r="A29" s="6"/>
      <c r="B29" s="6"/>
      <c r="C29" s="21"/>
      <c r="D29" s="6"/>
      <c r="E29" s="6"/>
      <c r="F29" s="6"/>
      <c r="G29" s="6"/>
      <c r="H29" s="6"/>
      <c r="I29" s="6"/>
      <c r="J29" s="12"/>
      <c r="K29" s="6"/>
      <c r="L29" s="6"/>
      <c r="M29" s="6"/>
      <c r="N29" s="6"/>
      <c r="O29" s="6"/>
      <c r="P29" s="6"/>
      <c r="Q29" s="6"/>
      <c r="T29" s="8"/>
      <c r="U29" s="8"/>
      <c r="V29" s="8"/>
      <c r="W29" s="8"/>
      <c r="X29" s="8"/>
    </row>
    <row r="30" spans="1:24" s="7" customFormat="1" ht="18" customHeight="1" x14ac:dyDescent="0.25">
      <c r="A30" s="6"/>
      <c r="B30" s="6"/>
      <c r="C30" s="21"/>
      <c r="D30" s="6"/>
      <c r="E30" s="6"/>
      <c r="F30" s="6"/>
      <c r="G30" s="6"/>
      <c r="H30" s="6"/>
      <c r="I30" s="6"/>
      <c r="J30" s="13"/>
      <c r="K30" s="10" t="s">
        <v>183</v>
      </c>
      <c r="L30" s="14" t="s">
        <v>30</v>
      </c>
      <c r="M30" s="15"/>
      <c r="N30" s="15"/>
      <c r="O30" s="15"/>
      <c r="P30" s="15"/>
      <c r="Q30" s="15"/>
      <c r="T30" s="8"/>
      <c r="U30" s="8"/>
      <c r="V30" s="8"/>
      <c r="W30" s="8"/>
      <c r="X30" s="8"/>
    </row>
    <row r="31" spans="1:24" s="7" customFormat="1" ht="18" customHeight="1" x14ac:dyDescent="0.25">
      <c r="A31" s="6"/>
      <c r="B31" s="6"/>
      <c r="C31" s="19"/>
      <c r="D31" s="15"/>
      <c r="E31" s="15"/>
      <c r="F31" s="15"/>
      <c r="G31" s="15"/>
      <c r="H31" s="15"/>
      <c r="I31" s="15"/>
      <c r="J31" s="16" t="s">
        <v>31</v>
      </c>
      <c r="K31" s="6"/>
      <c r="L31" s="17" t="s">
        <v>32</v>
      </c>
      <c r="M31" s="15"/>
      <c r="N31" s="15"/>
      <c r="O31" s="15"/>
      <c r="P31" s="15"/>
      <c r="Q31" s="15"/>
      <c r="T31" s="8"/>
      <c r="U31" s="8"/>
      <c r="V31" s="8"/>
      <c r="W31" s="8"/>
      <c r="X31" s="8"/>
    </row>
  </sheetData>
  <phoneticPr fontId="1" type="noConversion"/>
  <pageMargins left="0.28000000000000003" right="0.28999999999999998" top="0.57999999999999996" bottom="0.48" header="0.27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workbookViewId="0">
      <selection activeCell="A5" sqref="A5"/>
    </sheetView>
  </sheetViews>
  <sheetFormatPr defaultColWidth="9.109375" defaultRowHeight="18" customHeight="1" x14ac:dyDescent="0.25"/>
  <cols>
    <col min="1" max="1" width="17.6640625" style="4" customWidth="1"/>
    <col min="2" max="7" width="5.6640625" style="4" customWidth="1"/>
    <col min="8" max="9" width="2.88671875" style="4" customWidth="1"/>
    <col min="10" max="10" width="3" style="4" customWidth="1"/>
    <col min="11" max="11" width="1.44140625" style="4" customWidth="1"/>
    <col min="12" max="12" width="17.6640625" style="4" customWidth="1"/>
    <col min="13" max="18" width="5.6640625" style="4" customWidth="1"/>
    <col min="19" max="20" width="2.88671875" style="4" customWidth="1"/>
    <col min="21" max="21" width="3" style="4" customWidth="1"/>
    <col min="22" max="22" width="3.33203125" style="1" customWidth="1"/>
    <col min="23" max="23" width="9.109375" style="1"/>
    <col min="24" max="27" width="5.5546875" style="2" customWidth="1"/>
    <col min="28" max="28" width="7" style="2" customWidth="1"/>
    <col min="29" max="16384" width="9.109375" style="1"/>
  </cols>
  <sheetData>
    <row r="1" spans="1:28" ht="18" customHeight="1" x14ac:dyDescent="0.25">
      <c r="A1" s="5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8" ht="18" customHeight="1" x14ac:dyDescent="0.25">
      <c r="A2" s="5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8" s="7" customFormat="1" ht="18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X3" s="8"/>
      <c r="Y3" s="8"/>
      <c r="Z3" s="8"/>
      <c r="AA3" s="8"/>
      <c r="AB3" s="8"/>
    </row>
    <row r="4" spans="1:28" s="23" customFormat="1" ht="18" customHeight="1" x14ac:dyDescent="0.25">
      <c r="A4" s="25" t="s">
        <v>0</v>
      </c>
      <c r="B4" s="26"/>
      <c r="C4" s="26"/>
      <c r="D4" s="26"/>
      <c r="E4" s="26"/>
      <c r="F4" s="26"/>
      <c r="G4" s="26"/>
      <c r="H4" s="26" t="s">
        <v>1</v>
      </c>
      <c r="I4" s="26" t="s">
        <v>2</v>
      </c>
      <c r="J4" s="26" t="s">
        <v>3</v>
      </c>
      <c r="K4" s="26"/>
      <c r="L4" s="25" t="s">
        <v>4</v>
      </c>
      <c r="M4" s="26"/>
      <c r="N4" s="26"/>
      <c r="O4" s="26"/>
      <c r="P4" s="26"/>
      <c r="Q4" s="26"/>
      <c r="R4" s="26"/>
      <c r="S4" s="26" t="s">
        <v>1</v>
      </c>
      <c r="T4" s="26" t="s">
        <v>2</v>
      </c>
      <c r="U4" s="26" t="s">
        <v>3</v>
      </c>
      <c r="V4" s="24"/>
      <c r="W4" s="24"/>
      <c r="X4" s="24"/>
      <c r="Y4" s="24"/>
      <c r="Z4" s="24"/>
      <c r="AA4" s="24"/>
      <c r="AB4" s="24"/>
    </row>
    <row r="5" spans="1:28" s="7" customFormat="1" ht="18" customHeight="1" x14ac:dyDescent="0.25">
      <c r="A5" s="6"/>
      <c r="B5" s="9"/>
      <c r="C5" s="10" t="s">
        <v>183</v>
      </c>
      <c r="D5" s="10" t="s">
        <v>183</v>
      </c>
      <c r="E5" s="10" t="s">
        <v>183</v>
      </c>
      <c r="F5" s="10" t="s">
        <v>183</v>
      </c>
      <c r="G5" s="10" t="s">
        <v>183</v>
      </c>
      <c r="H5" s="10"/>
      <c r="I5" s="10"/>
      <c r="J5" s="10"/>
      <c r="K5" s="6"/>
      <c r="L5" s="6"/>
      <c r="M5" s="9"/>
      <c r="N5" s="10" t="s">
        <v>183</v>
      </c>
      <c r="O5" s="10" t="s">
        <v>183</v>
      </c>
      <c r="P5" s="10" t="s">
        <v>183</v>
      </c>
      <c r="Q5" s="10" t="s">
        <v>183</v>
      </c>
      <c r="R5" s="10" t="s">
        <v>183</v>
      </c>
      <c r="S5" s="10"/>
      <c r="T5" s="10"/>
      <c r="U5" s="10"/>
      <c r="X5" s="8"/>
      <c r="Y5" s="8"/>
      <c r="Z5" s="8"/>
      <c r="AA5" s="8"/>
      <c r="AB5" s="8"/>
    </row>
    <row r="6" spans="1:28" s="7" customFormat="1" ht="18" customHeight="1" x14ac:dyDescent="0.25">
      <c r="A6" s="6"/>
      <c r="B6" s="10" t="s">
        <v>183</v>
      </c>
      <c r="C6" s="9"/>
      <c r="D6" s="10" t="s">
        <v>183</v>
      </c>
      <c r="E6" s="10" t="s">
        <v>183</v>
      </c>
      <c r="F6" s="10" t="s">
        <v>183</v>
      </c>
      <c r="G6" s="10" t="s">
        <v>183</v>
      </c>
      <c r="H6" s="10"/>
      <c r="I6" s="10"/>
      <c r="J6" s="10"/>
      <c r="K6" s="6"/>
      <c r="L6" s="6"/>
      <c r="M6" s="10" t="s">
        <v>183</v>
      </c>
      <c r="N6" s="9"/>
      <c r="O6" s="10" t="s">
        <v>183</v>
      </c>
      <c r="P6" s="10" t="s">
        <v>183</v>
      </c>
      <c r="Q6" s="10" t="s">
        <v>183</v>
      </c>
      <c r="R6" s="10" t="s">
        <v>183</v>
      </c>
      <c r="S6" s="10"/>
      <c r="T6" s="10"/>
      <c r="U6" s="10"/>
      <c r="X6" s="8"/>
      <c r="Y6" s="8"/>
      <c r="Z6" s="8"/>
      <c r="AA6" s="8"/>
      <c r="AB6" s="8"/>
    </row>
    <row r="7" spans="1:28" s="7" customFormat="1" ht="18" customHeight="1" x14ac:dyDescent="0.25">
      <c r="A7" s="6"/>
      <c r="B7" s="10" t="s">
        <v>183</v>
      </c>
      <c r="C7" s="10" t="s">
        <v>183</v>
      </c>
      <c r="D7" s="9"/>
      <c r="E7" s="10" t="s">
        <v>183</v>
      </c>
      <c r="F7" s="10" t="s">
        <v>183</v>
      </c>
      <c r="G7" s="10" t="s">
        <v>183</v>
      </c>
      <c r="H7" s="10"/>
      <c r="I7" s="10"/>
      <c r="J7" s="10"/>
      <c r="K7" s="6"/>
      <c r="L7" s="6"/>
      <c r="M7" s="10" t="s">
        <v>183</v>
      </c>
      <c r="N7" s="10" t="s">
        <v>183</v>
      </c>
      <c r="O7" s="9"/>
      <c r="P7" s="10" t="s">
        <v>183</v>
      </c>
      <c r="Q7" s="10" t="s">
        <v>183</v>
      </c>
      <c r="R7" s="10" t="s">
        <v>183</v>
      </c>
      <c r="S7" s="10"/>
      <c r="T7" s="10"/>
      <c r="U7" s="10"/>
      <c r="X7" s="8"/>
      <c r="Y7" s="8"/>
      <c r="Z7" s="8"/>
      <c r="AA7" s="8"/>
      <c r="AB7" s="8"/>
    </row>
    <row r="8" spans="1:28" s="7" customFormat="1" ht="18" customHeight="1" x14ac:dyDescent="0.25">
      <c r="A8" s="6"/>
      <c r="B8" s="10" t="s">
        <v>183</v>
      </c>
      <c r="C8" s="10" t="s">
        <v>183</v>
      </c>
      <c r="D8" s="10" t="s">
        <v>183</v>
      </c>
      <c r="E8" s="9"/>
      <c r="F8" s="10" t="s">
        <v>183</v>
      </c>
      <c r="G8" s="10" t="s">
        <v>183</v>
      </c>
      <c r="H8" s="10"/>
      <c r="I8" s="10"/>
      <c r="J8" s="10"/>
      <c r="K8" s="6"/>
      <c r="L8" s="6"/>
      <c r="M8" s="10" t="s">
        <v>183</v>
      </c>
      <c r="N8" s="10" t="s">
        <v>183</v>
      </c>
      <c r="O8" s="10" t="s">
        <v>183</v>
      </c>
      <c r="P8" s="9"/>
      <c r="Q8" s="10" t="s">
        <v>183</v>
      </c>
      <c r="R8" s="10" t="s">
        <v>183</v>
      </c>
      <c r="S8" s="10"/>
      <c r="T8" s="10"/>
      <c r="U8" s="10"/>
      <c r="X8" s="8"/>
      <c r="Y8" s="8"/>
      <c r="Z8" s="8"/>
      <c r="AA8" s="8"/>
      <c r="AB8" s="8"/>
    </row>
    <row r="9" spans="1:28" s="7" customFormat="1" ht="18" customHeight="1" x14ac:dyDescent="0.25">
      <c r="A9" s="6"/>
      <c r="B9" s="10" t="s">
        <v>183</v>
      </c>
      <c r="C9" s="10" t="s">
        <v>183</v>
      </c>
      <c r="D9" s="10" t="s">
        <v>183</v>
      </c>
      <c r="E9" s="10" t="s">
        <v>183</v>
      </c>
      <c r="F9" s="9"/>
      <c r="G9" s="10" t="s">
        <v>183</v>
      </c>
      <c r="H9" s="10"/>
      <c r="I9" s="10"/>
      <c r="J9" s="10"/>
      <c r="K9" s="6"/>
      <c r="L9" s="6"/>
      <c r="M9" s="10" t="s">
        <v>183</v>
      </c>
      <c r="N9" s="10" t="s">
        <v>183</v>
      </c>
      <c r="O9" s="10" t="s">
        <v>183</v>
      </c>
      <c r="P9" s="10" t="s">
        <v>183</v>
      </c>
      <c r="Q9" s="9"/>
      <c r="R9" s="10" t="s">
        <v>183</v>
      </c>
      <c r="S9" s="10"/>
      <c r="T9" s="10"/>
      <c r="U9" s="10"/>
      <c r="X9" s="8"/>
      <c r="Y9" s="8"/>
      <c r="Z9" s="8"/>
      <c r="AA9" s="8"/>
      <c r="AB9" s="8"/>
    </row>
    <row r="10" spans="1:28" s="7" customFormat="1" ht="18" customHeight="1" x14ac:dyDescent="0.25">
      <c r="A10" s="6"/>
      <c r="B10" s="10" t="s">
        <v>183</v>
      </c>
      <c r="C10" s="10" t="s">
        <v>183</v>
      </c>
      <c r="D10" s="10" t="s">
        <v>183</v>
      </c>
      <c r="E10" s="10" t="s">
        <v>183</v>
      </c>
      <c r="F10" s="10" t="s">
        <v>183</v>
      </c>
      <c r="G10" s="9"/>
      <c r="H10" s="10"/>
      <c r="I10" s="10"/>
      <c r="J10" s="10"/>
      <c r="K10" s="6"/>
      <c r="L10" s="6"/>
      <c r="M10" s="10" t="s">
        <v>183</v>
      </c>
      <c r="N10" s="10" t="s">
        <v>183</v>
      </c>
      <c r="O10" s="10" t="s">
        <v>183</v>
      </c>
      <c r="P10" s="10" t="s">
        <v>183</v>
      </c>
      <c r="Q10" s="10" t="s">
        <v>183</v>
      </c>
      <c r="R10" s="9"/>
      <c r="S10" s="10"/>
      <c r="T10" s="10"/>
      <c r="U10" s="10"/>
      <c r="X10" s="8"/>
      <c r="Y10" s="8"/>
      <c r="Z10" s="8"/>
      <c r="AA10" s="8"/>
      <c r="AB10" s="8"/>
    </row>
    <row r="11" spans="1:28" s="7" customFormat="1" ht="18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X11" s="8"/>
      <c r="Y11" s="8"/>
      <c r="Z11" s="8"/>
      <c r="AA11" s="8"/>
      <c r="AB11" s="8"/>
    </row>
    <row r="12" spans="1:28" s="7" customFormat="1" ht="17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X12" s="8"/>
      <c r="Y12" s="8"/>
      <c r="Z12" s="8"/>
      <c r="AA12" s="8"/>
      <c r="AB12" s="8"/>
    </row>
    <row r="13" spans="1:28" s="23" customFormat="1" ht="18" customHeight="1" x14ac:dyDescent="0.25">
      <c r="A13" s="25" t="s">
        <v>185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5" t="s">
        <v>184</v>
      </c>
      <c r="M13" s="22"/>
      <c r="N13" s="22"/>
      <c r="O13" s="22"/>
      <c r="P13" s="22"/>
      <c r="Q13" s="22"/>
      <c r="R13" s="22"/>
      <c r="S13" s="22"/>
      <c r="T13" s="22"/>
      <c r="U13" s="22"/>
      <c r="X13" s="24"/>
      <c r="Y13" s="24"/>
      <c r="Z13" s="24"/>
      <c r="AA13" s="24"/>
      <c r="AB13" s="24"/>
    </row>
    <row r="14" spans="1:28" s="7" customFormat="1" ht="18" customHeight="1" x14ac:dyDescent="0.25">
      <c r="A14" s="11" t="s">
        <v>188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 t="s">
        <v>186</v>
      </c>
      <c r="M14" s="6"/>
      <c r="N14" s="6"/>
      <c r="O14" s="6"/>
      <c r="P14" s="6"/>
      <c r="Q14" s="6"/>
      <c r="R14" s="6"/>
      <c r="S14" s="6"/>
      <c r="T14" s="6"/>
      <c r="U14" s="6"/>
      <c r="X14" s="8"/>
      <c r="Y14" s="8"/>
      <c r="Z14" s="8"/>
      <c r="AA14" s="8"/>
      <c r="AB14" s="8"/>
    </row>
    <row r="15" spans="1:28" s="7" customFormat="1" ht="18" customHeight="1" x14ac:dyDescent="0.25">
      <c r="A15" s="48"/>
      <c r="B15" s="12"/>
      <c r="C15" s="6"/>
      <c r="D15" s="6"/>
      <c r="E15" s="6"/>
      <c r="F15" s="6"/>
      <c r="G15" s="6"/>
      <c r="H15" s="6"/>
      <c r="I15" s="6"/>
      <c r="J15" s="6"/>
      <c r="K15" s="6"/>
      <c r="L15" s="48"/>
      <c r="M15" s="12"/>
      <c r="N15" s="6"/>
      <c r="O15" s="6"/>
      <c r="P15" s="6"/>
      <c r="Q15" s="6"/>
      <c r="R15" s="6"/>
      <c r="S15" s="6"/>
      <c r="T15" s="6"/>
      <c r="U15" s="6"/>
      <c r="X15" s="8"/>
      <c r="Y15" s="8"/>
      <c r="Z15" s="8"/>
      <c r="AA15" s="8"/>
      <c r="AB15" s="8"/>
    </row>
    <row r="16" spans="1:28" s="7" customFormat="1" ht="18" customHeight="1" x14ac:dyDescent="0.25">
      <c r="A16" s="20"/>
      <c r="B16" s="13"/>
      <c r="C16" s="10" t="s">
        <v>183</v>
      </c>
      <c r="D16" s="14" t="s">
        <v>192</v>
      </c>
      <c r="E16" s="15"/>
      <c r="F16" s="15"/>
      <c r="G16" s="15"/>
      <c r="H16" s="15"/>
      <c r="I16" s="15"/>
      <c r="J16" s="15"/>
      <c r="K16" s="6"/>
      <c r="L16" s="20"/>
      <c r="M16" s="13"/>
      <c r="N16" s="10" t="s">
        <v>183</v>
      </c>
      <c r="O16" s="14" t="s">
        <v>190</v>
      </c>
      <c r="P16" s="15"/>
      <c r="Q16" s="15"/>
      <c r="R16" s="15"/>
      <c r="S16" s="15"/>
      <c r="T16" s="15"/>
      <c r="U16" s="15"/>
      <c r="X16" s="8"/>
      <c r="Y16" s="8"/>
      <c r="Z16" s="8"/>
      <c r="AA16" s="8"/>
      <c r="AB16" s="8"/>
    </row>
    <row r="17" spans="1:28" s="7" customFormat="1" ht="18" customHeight="1" x14ac:dyDescent="0.25">
      <c r="A17" s="11" t="s">
        <v>189</v>
      </c>
      <c r="B17" s="16"/>
      <c r="C17" s="6"/>
      <c r="D17" s="17" t="s">
        <v>193</v>
      </c>
      <c r="E17" s="15"/>
      <c r="F17" s="15"/>
      <c r="G17" s="15"/>
      <c r="H17" s="15"/>
      <c r="I17" s="15"/>
      <c r="J17" s="15"/>
      <c r="K17" s="6"/>
      <c r="L17" s="11" t="s">
        <v>187</v>
      </c>
      <c r="M17" s="16"/>
      <c r="N17" s="6"/>
      <c r="O17" s="17" t="s">
        <v>191</v>
      </c>
      <c r="P17" s="15"/>
      <c r="Q17" s="15"/>
      <c r="R17" s="15"/>
      <c r="S17" s="15"/>
      <c r="T17" s="15"/>
      <c r="U17" s="15"/>
      <c r="X17" s="8"/>
      <c r="Y17" s="8"/>
      <c r="Z17" s="8"/>
      <c r="AA17" s="8"/>
      <c r="AB17" s="8"/>
    </row>
    <row r="18" spans="1:28" s="7" customFormat="1" ht="18" customHeight="1" x14ac:dyDescent="0.25">
      <c r="A18" s="20"/>
      <c r="B18" s="6"/>
      <c r="C18" s="6"/>
      <c r="D18" s="6"/>
      <c r="E18" s="6"/>
      <c r="F18" s="6"/>
      <c r="G18" s="6"/>
      <c r="H18" s="6"/>
      <c r="I18" s="6"/>
      <c r="J18" s="6"/>
      <c r="K18" s="6"/>
      <c r="L18" s="20"/>
      <c r="M18" s="6"/>
      <c r="N18" s="6"/>
      <c r="O18" s="6"/>
      <c r="P18" s="6"/>
      <c r="Q18" s="6"/>
      <c r="R18" s="6"/>
      <c r="S18" s="6"/>
      <c r="T18" s="6"/>
      <c r="U18" s="6"/>
      <c r="X18" s="8"/>
      <c r="Y18" s="8"/>
      <c r="Z18" s="8"/>
      <c r="AA18" s="8"/>
      <c r="AB18" s="8"/>
    </row>
    <row r="19" spans="1:28" s="7" customFormat="1" ht="17.25" customHeight="1" x14ac:dyDescent="0.25">
      <c r="A19" s="20"/>
      <c r="B19" s="6"/>
      <c r="C19" s="6"/>
      <c r="D19" s="6"/>
      <c r="E19" s="6"/>
      <c r="F19" s="6"/>
      <c r="G19" s="6"/>
      <c r="H19" s="6"/>
      <c r="I19" s="6"/>
      <c r="J19" s="6"/>
      <c r="K19" s="6"/>
      <c r="L19" s="20"/>
      <c r="M19" s="6"/>
      <c r="N19" s="6"/>
      <c r="O19" s="6"/>
      <c r="P19" s="6"/>
      <c r="Q19" s="6"/>
      <c r="R19" s="6"/>
      <c r="S19" s="6"/>
      <c r="T19" s="6"/>
      <c r="U19" s="6"/>
      <c r="X19" s="8"/>
      <c r="Y19" s="8"/>
      <c r="Z19" s="8"/>
      <c r="AA19" s="8"/>
      <c r="AB19" s="8"/>
    </row>
    <row r="20" spans="1:28" s="23" customFormat="1" ht="18" customHeight="1" x14ac:dyDescent="0.25">
      <c r="A20" s="49" t="s">
        <v>5</v>
      </c>
      <c r="B20" s="25"/>
      <c r="C20" s="22"/>
      <c r="D20" s="22"/>
      <c r="E20" s="22"/>
      <c r="F20" s="22"/>
      <c r="G20" s="22"/>
      <c r="H20" s="22"/>
      <c r="I20" s="22"/>
      <c r="J20" s="22"/>
      <c r="K20" s="22"/>
      <c r="L20" s="49" t="s">
        <v>6</v>
      </c>
      <c r="M20" s="25"/>
      <c r="N20" s="22"/>
      <c r="O20" s="22"/>
      <c r="P20" s="22"/>
      <c r="Q20" s="22"/>
      <c r="R20" s="22"/>
      <c r="S20" s="22"/>
      <c r="T20" s="22"/>
      <c r="U20" s="22"/>
      <c r="X20" s="24"/>
      <c r="Y20" s="24"/>
      <c r="Z20" s="24"/>
      <c r="AA20" s="24"/>
      <c r="AB20" s="24"/>
    </row>
    <row r="21" spans="1:28" s="7" customFormat="1" ht="18" customHeight="1" x14ac:dyDescent="0.25">
      <c r="A21" s="11" t="s">
        <v>13</v>
      </c>
      <c r="B21" s="11"/>
      <c r="C21" s="6"/>
      <c r="D21" s="6"/>
      <c r="E21" s="6"/>
      <c r="F21" s="6"/>
      <c r="G21" s="6"/>
      <c r="H21" s="6"/>
      <c r="I21" s="6"/>
      <c r="J21" s="6"/>
      <c r="K21" s="6"/>
      <c r="L21" s="20" t="s">
        <v>14</v>
      </c>
      <c r="M21" s="6"/>
      <c r="N21" s="6"/>
      <c r="O21" s="6"/>
      <c r="P21" s="6"/>
      <c r="Q21" s="6"/>
      <c r="R21" s="6"/>
      <c r="S21" s="6"/>
      <c r="T21" s="6"/>
      <c r="U21" s="6"/>
      <c r="X21" s="8"/>
      <c r="Y21" s="8"/>
      <c r="Z21" s="8"/>
      <c r="AA21" s="8"/>
      <c r="AB21" s="8"/>
    </row>
    <row r="22" spans="1:28" s="7" customFormat="1" ht="18" customHeight="1" x14ac:dyDescent="0.25">
      <c r="A22" s="48"/>
      <c r="B22" s="12"/>
      <c r="C22" s="6"/>
      <c r="D22" s="6"/>
      <c r="E22" s="6"/>
      <c r="F22" s="6"/>
      <c r="G22" s="6"/>
      <c r="H22" s="6"/>
      <c r="I22" s="6"/>
      <c r="J22" s="6"/>
      <c r="K22" s="6"/>
      <c r="L22" s="48"/>
      <c r="M22" s="12"/>
      <c r="N22" s="6"/>
      <c r="O22" s="6"/>
      <c r="P22" s="6"/>
      <c r="Q22" s="6"/>
      <c r="R22" s="6"/>
      <c r="S22" s="6"/>
      <c r="T22" s="6"/>
      <c r="U22" s="6"/>
      <c r="X22" s="8"/>
      <c r="Y22" s="8"/>
      <c r="Z22" s="8"/>
      <c r="AA22" s="8"/>
      <c r="AB22" s="8"/>
    </row>
    <row r="23" spans="1:28" s="7" customFormat="1" ht="18" customHeight="1" x14ac:dyDescent="0.25">
      <c r="A23" s="20"/>
      <c r="B23" s="13"/>
      <c r="C23" s="10" t="s">
        <v>183</v>
      </c>
      <c r="D23" s="14" t="s">
        <v>15</v>
      </c>
      <c r="E23" s="15"/>
      <c r="F23" s="15"/>
      <c r="G23" s="15"/>
      <c r="H23" s="15"/>
      <c r="I23" s="15"/>
      <c r="J23" s="15"/>
      <c r="K23" s="6"/>
      <c r="L23" s="20"/>
      <c r="M23" s="13"/>
      <c r="N23" s="10" t="s">
        <v>183</v>
      </c>
      <c r="O23" s="14" t="s">
        <v>16</v>
      </c>
      <c r="P23" s="15"/>
      <c r="Q23" s="15"/>
      <c r="R23" s="15"/>
      <c r="S23" s="15"/>
      <c r="T23" s="15"/>
      <c r="U23" s="15"/>
      <c r="X23" s="8"/>
      <c r="Y23" s="8"/>
      <c r="Z23" s="8"/>
      <c r="AA23" s="8"/>
      <c r="AB23" s="8"/>
    </row>
    <row r="24" spans="1:28" s="7" customFormat="1" ht="18" customHeight="1" x14ac:dyDescent="0.25">
      <c r="A24" s="11" t="s">
        <v>17</v>
      </c>
      <c r="B24" s="16"/>
      <c r="C24" s="6"/>
      <c r="D24" s="17" t="s">
        <v>18</v>
      </c>
      <c r="E24" s="15"/>
      <c r="F24" s="15"/>
      <c r="G24" s="15"/>
      <c r="H24" s="15"/>
      <c r="I24" s="15"/>
      <c r="J24" s="15"/>
      <c r="K24" s="6"/>
      <c r="L24" s="11" t="s">
        <v>19</v>
      </c>
      <c r="M24" s="16"/>
      <c r="N24" s="6"/>
      <c r="O24" s="17" t="s">
        <v>20</v>
      </c>
      <c r="P24" s="15"/>
      <c r="Q24" s="15"/>
      <c r="R24" s="15"/>
      <c r="S24" s="15"/>
      <c r="T24" s="15"/>
      <c r="U24" s="15"/>
      <c r="X24" s="8"/>
      <c r="Y24" s="8"/>
      <c r="Z24" s="8"/>
      <c r="AA24" s="8"/>
      <c r="AB24" s="8"/>
    </row>
    <row r="25" spans="1:28" s="7" customFormat="1" ht="18" customHeight="1" x14ac:dyDescent="0.25">
      <c r="A25" s="20"/>
      <c r="B25" s="6"/>
      <c r="C25" s="6"/>
      <c r="D25" s="6"/>
      <c r="E25" s="6"/>
      <c r="F25" s="6"/>
      <c r="G25" s="6"/>
      <c r="H25" s="6"/>
      <c r="I25" s="6"/>
      <c r="J25" s="6"/>
      <c r="K25" s="6"/>
      <c r="L25" s="20"/>
      <c r="M25" s="6"/>
      <c r="N25" s="6"/>
      <c r="O25" s="6"/>
      <c r="P25" s="6"/>
      <c r="Q25" s="6"/>
      <c r="R25" s="6"/>
      <c r="S25" s="6"/>
      <c r="T25" s="6"/>
      <c r="U25" s="6"/>
      <c r="X25" s="8"/>
      <c r="Y25" s="8"/>
      <c r="Z25" s="8"/>
      <c r="AA25" s="8"/>
      <c r="AB25" s="8"/>
    </row>
    <row r="26" spans="1:28" s="7" customFormat="1" ht="18" customHeight="1" x14ac:dyDescent="0.25">
      <c r="A26" s="20"/>
      <c r="B26" s="6"/>
      <c r="C26" s="6"/>
      <c r="D26" s="6"/>
      <c r="E26" s="6"/>
      <c r="F26" s="6"/>
      <c r="G26" s="6"/>
      <c r="H26" s="6"/>
      <c r="I26" s="6"/>
      <c r="J26" s="6"/>
      <c r="K26" s="6"/>
      <c r="L26" s="20"/>
      <c r="M26" s="6"/>
      <c r="N26" s="6"/>
      <c r="O26" s="6"/>
      <c r="P26" s="6"/>
      <c r="Q26" s="6"/>
      <c r="R26" s="6"/>
      <c r="S26" s="6"/>
      <c r="T26" s="6"/>
      <c r="U26" s="6"/>
      <c r="X26" s="8"/>
      <c r="Y26" s="8"/>
      <c r="Z26" s="8"/>
      <c r="AA26" s="8"/>
      <c r="AB26" s="8"/>
    </row>
    <row r="27" spans="1:28" s="23" customFormat="1" ht="18" customHeight="1" x14ac:dyDescent="0.25">
      <c r="A27" s="49" t="s">
        <v>7</v>
      </c>
      <c r="B27" s="25"/>
      <c r="C27" s="22"/>
      <c r="D27" s="22"/>
      <c r="E27" s="22"/>
      <c r="F27" s="22"/>
      <c r="G27" s="22"/>
      <c r="H27" s="22"/>
      <c r="I27" s="22"/>
      <c r="J27" s="22"/>
      <c r="K27" s="22"/>
      <c r="L27" s="49" t="s">
        <v>8</v>
      </c>
      <c r="M27" s="25"/>
      <c r="N27" s="22"/>
      <c r="O27" s="22"/>
      <c r="P27" s="22"/>
      <c r="Q27" s="22"/>
      <c r="R27" s="22"/>
      <c r="S27" s="22"/>
      <c r="T27" s="22"/>
      <c r="U27" s="22"/>
      <c r="X27" s="24"/>
      <c r="Y27" s="24"/>
      <c r="Z27" s="24"/>
      <c r="AA27" s="24"/>
      <c r="AB27" s="24"/>
    </row>
    <row r="28" spans="1:28" s="7" customFormat="1" ht="18" customHeight="1" x14ac:dyDescent="0.25">
      <c r="A28" s="20" t="s">
        <v>21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20"/>
      <c r="M28" s="6"/>
      <c r="N28" s="6"/>
      <c r="O28" s="6"/>
      <c r="P28" s="6"/>
      <c r="Q28" s="6"/>
      <c r="R28" s="6"/>
      <c r="S28" s="6"/>
      <c r="T28" s="6"/>
      <c r="U28" s="6"/>
      <c r="X28" s="8"/>
      <c r="Y28" s="8"/>
      <c r="Z28" s="8"/>
      <c r="AA28" s="8"/>
      <c r="AB28" s="8"/>
    </row>
    <row r="29" spans="1:28" s="7" customFormat="1" ht="18" customHeight="1" x14ac:dyDescent="0.25">
      <c r="A29" s="48"/>
      <c r="B29" s="12"/>
      <c r="C29" s="6"/>
      <c r="D29" s="6"/>
      <c r="E29" s="6"/>
      <c r="F29" s="6"/>
      <c r="G29" s="6"/>
      <c r="H29" s="6"/>
      <c r="I29" s="6"/>
      <c r="J29" s="6"/>
      <c r="K29" s="6"/>
      <c r="L29" s="20"/>
      <c r="M29" s="6"/>
      <c r="N29" s="6"/>
      <c r="O29" s="6"/>
      <c r="P29" s="6"/>
      <c r="Q29" s="6"/>
      <c r="R29" s="6"/>
      <c r="S29" s="6"/>
      <c r="T29" s="6"/>
      <c r="U29" s="6"/>
      <c r="X29" s="8"/>
      <c r="Y29" s="8"/>
      <c r="Z29" s="8"/>
      <c r="AA29" s="8"/>
      <c r="AB29" s="8"/>
    </row>
    <row r="30" spans="1:28" s="7" customFormat="1" ht="18" customHeight="1" x14ac:dyDescent="0.25">
      <c r="A30" s="20"/>
      <c r="B30" s="13"/>
      <c r="C30" s="10" t="s">
        <v>183</v>
      </c>
      <c r="D30" s="18" t="s">
        <v>1</v>
      </c>
      <c r="E30" s="15"/>
      <c r="F30" s="15"/>
      <c r="G30" s="15"/>
      <c r="H30" s="15"/>
      <c r="I30" s="15"/>
      <c r="J30" s="15"/>
      <c r="K30" s="15"/>
      <c r="L30" s="20" t="s">
        <v>22</v>
      </c>
      <c r="M30" s="6"/>
      <c r="N30" s="6"/>
      <c r="O30" s="6"/>
      <c r="P30" s="6"/>
      <c r="Q30" s="6"/>
      <c r="R30" s="6"/>
      <c r="S30" s="6"/>
      <c r="T30" s="6"/>
      <c r="U30" s="6"/>
      <c r="X30" s="8"/>
      <c r="Y30" s="8"/>
      <c r="Z30" s="8"/>
      <c r="AA30" s="8"/>
      <c r="AB30" s="8"/>
    </row>
    <row r="31" spans="1:28" s="7" customFormat="1" ht="18" customHeight="1" x14ac:dyDescent="0.25">
      <c r="A31" s="11" t="s">
        <v>23</v>
      </c>
      <c r="B31" s="16"/>
      <c r="C31" s="6"/>
      <c r="D31" s="19" t="s">
        <v>2</v>
      </c>
      <c r="E31" s="20"/>
      <c r="F31" s="20"/>
      <c r="G31" s="20"/>
      <c r="H31" s="20"/>
      <c r="I31" s="20"/>
      <c r="J31" s="20"/>
      <c r="K31" s="20"/>
      <c r="L31" s="48"/>
      <c r="M31" s="12"/>
      <c r="N31" s="6"/>
      <c r="O31" s="6"/>
      <c r="P31" s="6"/>
      <c r="Q31" s="6"/>
      <c r="R31" s="6"/>
      <c r="S31" s="6"/>
      <c r="T31" s="6"/>
      <c r="U31" s="6"/>
      <c r="X31" s="8"/>
      <c r="Y31" s="8"/>
      <c r="Z31" s="8"/>
      <c r="AA31" s="8"/>
      <c r="AB31" s="8"/>
    </row>
    <row r="32" spans="1:28" s="7" customFormat="1" ht="18" customHeight="1" x14ac:dyDescent="0.25">
      <c r="A32" s="20"/>
      <c r="B32" s="6"/>
      <c r="C32" s="6"/>
      <c r="D32" s="20"/>
      <c r="E32" s="21"/>
      <c r="F32" s="20"/>
      <c r="G32" s="20"/>
      <c r="H32" s="20"/>
      <c r="I32" s="20"/>
      <c r="J32" s="20"/>
      <c r="K32" s="20"/>
      <c r="L32" s="20"/>
      <c r="M32" s="13"/>
      <c r="N32" s="6"/>
      <c r="O32" s="6"/>
      <c r="P32" s="6"/>
      <c r="Q32" s="6"/>
      <c r="R32" s="6"/>
      <c r="S32" s="6"/>
      <c r="T32" s="6"/>
      <c r="U32" s="6"/>
      <c r="X32" s="8"/>
      <c r="Y32" s="8"/>
      <c r="Z32" s="8"/>
      <c r="AA32" s="8"/>
      <c r="AB32" s="8"/>
    </row>
    <row r="33" spans="1:28" s="7" customFormat="1" ht="18" customHeight="1" x14ac:dyDescent="0.25">
      <c r="A33" s="20" t="s">
        <v>24</v>
      </c>
      <c r="B33" s="6"/>
      <c r="C33" s="6"/>
      <c r="D33" s="20"/>
      <c r="E33" s="21"/>
      <c r="F33" s="20"/>
      <c r="G33" s="20"/>
      <c r="H33" s="20"/>
      <c r="I33" s="20"/>
      <c r="J33" s="20"/>
      <c r="K33" s="20"/>
      <c r="L33" s="20"/>
      <c r="M33" s="13"/>
      <c r="N33" s="10" t="s">
        <v>183</v>
      </c>
      <c r="O33" s="14" t="s">
        <v>25</v>
      </c>
      <c r="P33" s="15"/>
      <c r="Q33" s="15"/>
      <c r="R33" s="15"/>
      <c r="S33" s="15"/>
      <c r="T33" s="15"/>
      <c r="U33" s="15"/>
      <c r="X33" s="8"/>
      <c r="Y33" s="8"/>
      <c r="Z33" s="8"/>
      <c r="AA33" s="8"/>
      <c r="AB33" s="8"/>
    </row>
    <row r="34" spans="1:28" s="7" customFormat="1" ht="18" customHeight="1" x14ac:dyDescent="0.25">
      <c r="A34" s="48"/>
      <c r="B34" s="12"/>
      <c r="C34" s="6"/>
      <c r="D34" s="20"/>
      <c r="E34" s="21"/>
      <c r="F34" s="20"/>
      <c r="G34" s="20"/>
      <c r="H34" s="20"/>
      <c r="I34" s="20"/>
      <c r="J34" s="20"/>
      <c r="K34" s="20"/>
      <c r="L34" s="20"/>
      <c r="M34" s="13"/>
      <c r="N34" s="6"/>
      <c r="O34" s="17" t="s">
        <v>26</v>
      </c>
      <c r="P34" s="15"/>
      <c r="Q34" s="15"/>
      <c r="R34" s="15"/>
      <c r="S34" s="15"/>
      <c r="T34" s="15"/>
      <c r="U34" s="15"/>
      <c r="X34" s="8"/>
      <c r="Y34" s="8"/>
      <c r="Z34" s="8"/>
      <c r="AA34" s="8"/>
      <c r="AB34" s="8"/>
    </row>
    <row r="35" spans="1:28" s="7" customFormat="1" ht="18" customHeight="1" x14ac:dyDescent="0.25">
      <c r="A35" s="20"/>
      <c r="B35" s="13"/>
      <c r="C35" s="10" t="s">
        <v>183</v>
      </c>
      <c r="D35" s="18" t="s">
        <v>1</v>
      </c>
      <c r="E35" s="19"/>
      <c r="F35" s="15"/>
      <c r="G35" s="15"/>
      <c r="H35" s="15"/>
      <c r="I35" s="15"/>
      <c r="J35" s="15"/>
      <c r="K35" s="15"/>
      <c r="L35" s="11" t="s">
        <v>27</v>
      </c>
      <c r="M35" s="16"/>
      <c r="N35" s="6"/>
      <c r="O35" s="6"/>
      <c r="P35" s="6"/>
      <c r="Q35" s="6"/>
      <c r="R35" s="6"/>
      <c r="S35" s="6"/>
      <c r="T35" s="6"/>
      <c r="U35" s="6"/>
      <c r="X35" s="8"/>
      <c r="Y35" s="8"/>
      <c r="Z35" s="8"/>
      <c r="AA35" s="8"/>
      <c r="AB35" s="8"/>
    </row>
    <row r="36" spans="1:28" s="7" customFormat="1" ht="18" customHeight="1" x14ac:dyDescent="0.25">
      <c r="A36" s="11" t="s">
        <v>28</v>
      </c>
      <c r="B36" s="16"/>
      <c r="C36" s="6"/>
      <c r="D36" s="21" t="s">
        <v>2</v>
      </c>
      <c r="E36" s="21"/>
      <c r="F36" s="6"/>
      <c r="G36" s="6"/>
      <c r="H36" s="6"/>
      <c r="I36" s="6"/>
      <c r="J36" s="6"/>
      <c r="K36" s="6"/>
      <c r="L36" s="20"/>
      <c r="M36" s="6"/>
      <c r="N36" s="6"/>
      <c r="O36" s="6"/>
      <c r="P36" s="6"/>
      <c r="Q36" s="6"/>
      <c r="R36" s="6"/>
      <c r="S36" s="6"/>
      <c r="T36" s="6"/>
      <c r="U36" s="6"/>
      <c r="X36" s="8"/>
      <c r="Y36" s="8"/>
      <c r="Z36" s="8"/>
      <c r="AA36" s="8"/>
      <c r="AB36" s="8"/>
    </row>
    <row r="37" spans="1:28" s="7" customFormat="1" ht="18" customHeight="1" x14ac:dyDescent="0.25">
      <c r="A37" s="6"/>
      <c r="B37" s="6"/>
      <c r="C37" s="6"/>
      <c r="D37" s="21"/>
      <c r="E37" s="19"/>
      <c r="F37" s="15"/>
      <c r="G37" s="15"/>
      <c r="H37" s="15"/>
      <c r="I37" s="15"/>
      <c r="J37" s="15"/>
      <c r="K37" s="15"/>
      <c r="L37" s="20" t="s">
        <v>29</v>
      </c>
      <c r="M37" s="6"/>
      <c r="N37" s="6"/>
      <c r="O37" s="6"/>
      <c r="P37" s="6"/>
      <c r="Q37" s="6"/>
      <c r="R37" s="6"/>
      <c r="S37" s="6"/>
      <c r="T37" s="6"/>
      <c r="U37" s="6"/>
      <c r="X37" s="8"/>
      <c r="Y37" s="8"/>
      <c r="Z37" s="8"/>
      <c r="AA37" s="8"/>
      <c r="AB37" s="8"/>
    </row>
    <row r="38" spans="1:28" s="7" customFormat="1" ht="18" customHeight="1" x14ac:dyDescent="0.25">
      <c r="A38" s="6"/>
      <c r="B38" s="6"/>
      <c r="C38" s="6"/>
      <c r="D38" s="21"/>
      <c r="E38" s="6"/>
      <c r="F38" s="6"/>
      <c r="G38" s="6"/>
      <c r="H38" s="6"/>
      <c r="I38" s="6"/>
      <c r="J38" s="6"/>
      <c r="K38" s="6"/>
      <c r="L38" s="48"/>
      <c r="M38" s="12"/>
      <c r="N38" s="6"/>
      <c r="O38" s="6"/>
      <c r="P38" s="6"/>
      <c r="Q38" s="6"/>
      <c r="R38" s="6"/>
      <c r="S38" s="6"/>
      <c r="T38" s="6"/>
      <c r="U38" s="6"/>
      <c r="X38" s="8"/>
      <c r="Y38" s="8"/>
      <c r="Z38" s="8"/>
      <c r="AA38" s="8"/>
      <c r="AB38" s="8"/>
    </row>
    <row r="39" spans="1:28" s="7" customFormat="1" ht="18" customHeight="1" x14ac:dyDescent="0.25">
      <c r="A39" s="6"/>
      <c r="B39" s="6"/>
      <c r="C39" s="6"/>
      <c r="D39" s="21"/>
      <c r="E39" s="6"/>
      <c r="F39" s="6"/>
      <c r="G39" s="6"/>
      <c r="H39" s="6"/>
      <c r="I39" s="6"/>
      <c r="J39" s="6"/>
      <c r="K39" s="6"/>
      <c r="L39" s="20"/>
      <c r="M39" s="13"/>
      <c r="N39" s="10" t="s">
        <v>183</v>
      </c>
      <c r="O39" s="14" t="s">
        <v>30</v>
      </c>
      <c r="P39" s="15"/>
      <c r="Q39" s="15"/>
      <c r="R39" s="15"/>
      <c r="S39" s="15"/>
      <c r="T39" s="15"/>
      <c r="U39" s="15"/>
      <c r="X39" s="8"/>
      <c r="Y39" s="8"/>
      <c r="Z39" s="8"/>
      <c r="AA39" s="8"/>
      <c r="AB39" s="8"/>
    </row>
    <row r="40" spans="1:28" s="7" customFormat="1" ht="18" customHeight="1" x14ac:dyDescent="0.25">
      <c r="A40" s="6"/>
      <c r="B40" s="6"/>
      <c r="C40" s="6"/>
      <c r="D40" s="19"/>
      <c r="E40" s="15"/>
      <c r="F40" s="15"/>
      <c r="G40" s="15"/>
      <c r="H40" s="15"/>
      <c r="I40" s="15"/>
      <c r="J40" s="15"/>
      <c r="K40" s="15"/>
      <c r="L40" s="11" t="s">
        <v>31</v>
      </c>
      <c r="M40" s="16"/>
      <c r="N40" s="6"/>
      <c r="O40" s="17" t="s">
        <v>32</v>
      </c>
      <c r="P40" s="15"/>
      <c r="Q40" s="15"/>
      <c r="R40" s="15"/>
      <c r="S40" s="15"/>
      <c r="T40" s="15"/>
      <c r="U40" s="15"/>
      <c r="X40" s="8"/>
      <c r="Y40" s="8"/>
      <c r="Z40" s="8"/>
      <c r="AA40" s="8"/>
      <c r="AB40" s="8"/>
    </row>
  </sheetData>
  <printOptions horizontalCentered="1" verticalCentered="1"/>
  <pageMargins left="0.27559055118110237" right="0.27559055118110237" top="0.59055118110236227" bottom="0.47244094488188981" header="0.27559055118110237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B27" sqref="B27"/>
    </sheetView>
  </sheetViews>
  <sheetFormatPr defaultColWidth="9.109375" defaultRowHeight="13.8" x14ac:dyDescent="0.25"/>
  <cols>
    <col min="1" max="1" width="7.109375" style="50" customWidth="1"/>
    <col min="2" max="2" width="14.33203125" style="24" customWidth="1"/>
    <col min="3" max="3" width="2.88671875" style="23" customWidth="1"/>
    <col min="4" max="4" width="14.33203125" style="50" customWidth="1"/>
    <col min="5" max="5" width="20.44140625" style="24" customWidth="1"/>
    <col min="6" max="6" width="14.33203125" style="52" customWidth="1"/>
    <col min="7" max="7" width="2.88671875" style="23" customWidth="1"/>
    <col min="8" max="8" width="11.44140625" style="23" customWidth="1"/>
    <col min="9" max="9" width="7.109375" style="23" customWidth="1"/>
    <col min="10" max="10" width="2.88671875" style="23" customWidth="1"/>
    <col min="11" max="11" width="14.33203125" style="23" customWidth="1"/>
    <col min="12" max="13" width="5.6640625" style="50" customWidth="1"/>
    <col min="14" max="14" width="8.5546875" style="50" customWidth="1"/>
    <col min="15" max="15" width="2.88671875" style="50" customWidth="1"/>
    <col min="16" max="17" width="5.6640625" style="50" customWidth="1"/>
    <col min="18" max="18" width="8.5546875" style="50" customWidth="1"/>
    <col min="19" max="19" width="2.88671875" style="50" customWidth="1"/>
    <col min="20" max="20" width="8.5546875" style="50" customWidth="1"/>
    <col min="21" max="21" width="5.6640625" style="50" customWidth="1"/>
    <col min="22" max="25" width="13.109375" style="50" customWidth="1"/>
    <col min="26" max="16384" width="9.109375" style="23"/>
  </cols>
  <sheetData>
    <row r="1" spans="1:21" ht="14.4" thickTop="1" x14ac:dyDescent="0.25">
      <c r="B1" s="51" t="s">
        <v>65</v>
      </c>
      <c r="E1" s="51" t="s">
        <v>42</v>
      </c>
      <c r="H1" s="53" t="s">
        <v>49</v>
      </c>
      <c r="K1" s="54" t="s">
        <v>59</v>
      </c>
      <c r="L1" s="55"/>
      <c r="M1" s="55"/>
      <c r="N1" s="55"/>
      <c r="O1" s="55"/>
      <c r="P1" s="55"/>
      <c r="Q1" s="55"/>
      <c r="R1" s="55"/>
      <c r="S1" s="55"/>
      <c r="T1" s="55"/>
      <c r="U1" s="70"/>
    </row>
    <row r="2" spans="1:21" x14ac:dyDescent="0.25">
      <c r="H2" s="53"/>
      <c r="K2" s="56"/>
      <c r="L2" s="57"/>
      <c r="M2" s="57"/>
      <c r="N2" s="57"/>
      <c r="O2" s="57"/>
      <c r="P2" s="57"/>
      <c r="Q2" s="57"/>
      <c r="R2" s="57"/>
      <c r="S2" s="57"/>
      <c r="T2" s="57"/>
      <c r="U2" s="71"/>
    </row>
    <row r="3" spans="1:21" x14ac:dyDescent="0.25">
      <c r="A3" s="58" t="s">
        <v>40</v>
      </c>
      <c r="B3" s="59" t="s">
        <v>194</v>
      </c>
      <c r="D3" s="58" t="str">
        <f>IF($B$3="",$A$3,$B$3)</f>
        <v>Bílí</v>
      </c>
      <c r="F3" s="60" t="str">
        <f>IF($B$4="",$A$4,$B$4)</f>
        <v>Modří</v>
      </c>
      <c r="H3" s="61" t="s">
        <v>34</v>
      </c>
      <c r="K3" s="56"/>
      <c r="L3" s="62" t="s">
        <v>60</v>
      </c>
      <c r="M3" s="62"/>
      <c r="N3" s="62"/>
      <c r="O3" s="63"/>
      <c r="P3" s="62" t="s">
        <v>63</v>
      </c>
      <c r="Q3" s="62"/>
      <c r="R3" s="62"/>
      <c r="S3" s="63"/>
      <c r="T3" s="63"/>
      <c r="U3" s="72"/>
    </row>
    <row r="4" spans="1:21" x14ac:dyDescent="0.25">
      <c r="A4" s="58" t="s">
        <v>41</v>
      </c>
      <c r="B4" s="59" t="s">
        <v>195</v>
      </c>
      <c r="D4" s="64">
        <v>4</v>
      </c>
      <c r="E4" s="24" t="s">
        <v>43</v>
      </c>
      <c r="F4" s="59">
        <v>2</v>
      </c>
      <c r="K4" s="56"/>
      <c r="L4" s="63" t="s">
        <v>9</v>
      </c>
      <c r="M4" s="63" t="s">
        <v>61</v>
      </c>
      <c r="N4" s="63" t="s">
        <v>62</v>
      </c>
      <c r="O4" s="63"/>
      <c r="P4" s="63" t="s">
        <v>10</v>
      </c>
      <c r="Q4" s="63" t="s">
        <v>66</v>
      </c>
      <c r="R4" s="63" t="s">
        <v>67</v>
      </c>
      <c r="S4" s="63"/>
      <c r="T4" s="63" t="s">
        <v>11</v>
      </c>
      <c r="U4" s="72" t="s">
        <v>64</v>
      </c>
    </row>
    <row r="5" spans="1:21" x14ac:dyDescent="0.25">
      <c r="A5" s="58" t="s">
        <v>47</v>
      </c>
      <c r="B5" s="59" t="s">
        <v>196</v>
      </c>
      <c r="D5" s="64">
        <v>5</v>
      </c>
      <c r="E5" s="24" t="s">
        <v>44</v>
      </c>
      <c r="F5" s="59">
        <v>6</v>
      </c>
      <c r="H5" s="23" t="s">
        <v>50</v>
      </c>
      <c r="I5" s="23" t="str">
        <f>IF(D4=F4,"CHYBA!","ok")</f>
        <v>ok</v>
      </c>
      <c r="K5" s="73" t="str">
        <f>IF($B$3="",$A$3,$B$3)</f>
        <v>Bílí</v>
      </c>
      <c r="L5" s="57">
        <f>D4+F18</f>
        <v>5</v>
      </c>
      <c r="M5" s="57">
        <f>3*D5+D6+3*F19+F20</f>
        <v>33</v>
      </c>
      <c r="N5" s="65">
        <f>L5/M5</f>
        <v>0.15151515151515152</v>
      </c>
      <c r="O5" s="57"/>
      <c r="P5" s="57">
        <f>F4+D18</f>
        <v>8</v>
      </c>
      <c r="Q5" s="57">
        <f>3*F5+F6+3*D19+D20</f>
        <v>36</v>
      </c>
      <c r="R5" s="65">
        <f>P5/Q5</f>
        <v>0.22222222222222221</v>
      </c>
      <c r="S5" s="57"/>
      <c r="T5" s="65">
        <f>N5-R5</f>
        <v>-7.0707070707070691E-2</v>
      </c>
      <c r="U5" s="68">
        <f>RANK(T5,T$5:T$7,0)</f>
        <v>3</v>
      </c>
    </row>
    <row r="6" spans="1:21" x14ac:dyDescent="0.25">
      <c r="D6" s="64"/>
      <c r="E6" s="24" t="s">
        <v>45</v>
      </c>
      <c r="F6" s="59"/>
      <c r="H6" s="23" t="s">
        <v>51</v>
      </c>
      <c r="I6" s="23" t="str">
        <f>IF(D10=F10,"CHYBA!","ok")</f>
        <v>ok</v>
      </c>
      <c r="K6" s="73" t="str">
        <f>IF($B$4="",$A$4,$B$4)</f>
        <v>Modří</v>
      </c>
      <c r="L6" s="57">
        <f>F4+D11</f>
        <v>3</v>
      </c>
      <c r="M6" s="57">
        <f>3*F5+F6+3*D12+D13</f>
        <v>29</v>
      </c>
      <c r="N6" s="65">
        <f t="shared" ref="N6:N7" si="0">L6/M6</f>
        <v>0.10344827586206896</v>
      </c>
      <c r="O6" s="57"/>
      <c r="P6" s="57">
        <f>D4+F11</f>
        <v>4</v>
      </c>
      <c r="Q6" s="57">
        <f>3*D5+D6+3*F12+F13</f>
        <v>27</v>
      </c>
      <c r="R6" s="65">
        <f t="shared" ref="R6:R7" si="1">P6/Q6</f>
        <v>0.14814814814814814</v>
      </c>
      <c r="S6" s="57"/>
      <c r="T6" s="65">
        <f t="shared" ref="T6:T7" si="2">N6-R6</f>
        <v>-4.4699872286079176E-2</v>
      </c>
      <c r="U6" s="68">
        <f t="shared" ref="U6:U7" si="3">RANK(T6,T$5:T$7,0)</f>
        <v>2</v>
      </c>
    </row>
    <row r="7" spans="1:21" ht="14.4" thickBot="1" x14ac:dyDescent="0.3">
      <c r="H7" s="23" t="s">
        <v>52</v>
      </c>
      <c r="I7" s="23" t="str">
        <f>IF(D18=F18,"CHYBA!","ok")</f>
        <v>ok</v>
      </c>
      <c r="K7" s="74" t="str">
        <f>IF($B$5="",$A$5,$B$5)</f>
        <v>Červení</v>
      </c>
      <c r="L7" s="66">
        <f>F11+D18</f>
        <v>6</v>
      </c>
      <c r="M7" s="66">
        <f>3*F12+F13+3*D19+D20</f>
        <v>30</v>
      </c>
      <c r="N7" s="67">
        <f t="shared" si="0"/>
        <v>0.2</v>
      </c>
      <c r="O7" s="66"/>
      <c r="P7" s="66">
        <f>D11+F18</f>
        <v>2</v>
      </c>
      <c r="Q7" s="66">
        <f>3*D12+D13+3*F19+F20</f>
        <v>29</v>
      </c>
      <c r="R7" s="67">
        <f t="shared" si="1"/>
        <v>6.8965517241379309E-2</v>
      </c>
      <c r="S7" s="66"/>
      <c r="T7" s="67">
        <f t="shared" si="2"/>
        <v>0.1310344827586207</v>
      </c>
      <c r="U7" s="69">
        <f t="shared" si="3"/>
        <v>1</v>
      </c>
    </row>
    <row r="8" spans="1:21" ht="14.4" thickTop="1" x14ac:dyDescent="0.25">
      <c r="B8" s="51"/>
      <c r="E8" s="51" t="s">
        <v>46</v>
      </c>
    </row>
    <row r="9" spans="1:21" x14ac:dyDescent="0.25">
      <c r="H9" s="23" t="s">
        <v>53</v>
      </c>
      <c r="I9" s="23" t="str">
        <f>IF(OR(AND(D4&gt;F4,D11&gt;F11,D18&gt;F18),AND(D4&lt;F4,D11&lt;F11,D18&lt;F18)),"ok","CHYBA!")</f>
        <v>ok</v>
      </c>
    </row>
    <row r="10" spans="1:21" x14ac:dyDescent="0.25">
      <c r="A10" s="58"/>
      <c r="D10" s="58" t="str">
        <f>IF($B$4="",$A$4,$B$4)</f>
        <v>Modří</v>
      </c>
      <c r="F10" s="60" t="str">
        <f>IF($B$5="",$A$5,$B$5)</f>
        <v>Červení</v>
      </c>
    </row>
    <row r="11" spans="1:21" x14ac:dyDescent="0.25">
      <c r="D11" s="64">
        <v>1</v>
      </c>
      <c r="E11" s="24" t="s">
        <v>43</v>
      </c>
      <c r="F11" s="59">
        <v>0</v>
      </c>
      <c r="H11" s="61" t="s">
        <v>54</v>
      </c>
    </row>
    <row r="12" spans="1:21" x14ac:dyDescent="0.25">
      <c r="D12" s="64">
        <v>3</v>
      </c>
      <c r="E12" s="24" t="s">
        <v>44</v>
      </c>
      <c r="F12" s="59">
        <v>4</v>
      </c>
    </row>
    <row r="13" spans="1:21" x14ac:dyDescent="0.25">
      <c r="D13" s="64">
        <v>2</v>
      </c>
      <c r="E13" s="24" t="s">
        <v>45</v>
      </c>
      <c r="F13" s="59"/>
      <c r="H13" s="23" t="s">
        <v>55</v>
      </c>
      <c r="I13" s="23" t="str">
        <f>IF(ABS(3*D5+D6-3*F5-F6)&gt;3,"CHYBA!","ok")</f>
        <v>ok</v>
      </c>
    </row>
    <row r="14" spans="1:21" x14ac:dyDescent="0.25">
      <c r="H14" s="23" t="s">
        <v>56</v>
      </c>
      <c r="I14" s="23" t="str">
        <f>IF(ABS(3*D12+D13-3*F12-F13)&gt;3,"CHYBA!","ok")</f>
        <v>ok</v>
      </c>
    </row>
    <row r="15" spans="1:21" x14ac:dyDescent="0.25">
      <c r="B15" s="51"/>
      <c r="E15" s="51" t="s">
        <v>48</v>
      </c>
      <c r="H15" s="23" t="s">
        <v>57</v>
      </c>
      <c r="I15" s="23" t="str">
        <f>IF(ABS(3*D19+D20-3*F19-F20)&gt;3,"CHYBA!","ok")</f>
        <v>ok</v>
      </c>
    </row>
    <row r="17" spans="1:9" x14ac:dyDescent="0.25">
      <c r="A17" s="58"/>
      <c r="D17" s="58" t="str">
        <f>IF($B$5="",$A$5,$B$5)</f>
        <v>Červení</v>
      </c>
      <c r="F17" s="60" t="str">
        <f>IF($B$3="",$A$3,$B$3)</f>
        <v>Bílí</v>
      </c>
      <c r="H17" s="61" t="s">
        <v>58</v>
      </c>
    </row>
    <row r="18" spans="1:9" x14ac:dyDescent="0.25">
      <c r="D18" s="64">
        <v>6</v>
      </c>
      <c r="E18" s="24" t="s">
        <v>43</v>
      </c>
      <c r="F18" s="59">
        <v>1</v>
      </c>
    </row>
    <row r="19" spans="1:9" x14ac:dyDescent="0.25">
      <c r="D19" s="64">
        <v>6</v>
      </c>
      <c r="E19" s="24" t="s">
        <v>44</v>
      </c>
      <c r="F19" s="59">
        <v>6</v>
      </c>
      <c r="H19" s="23" t="s">
        <v>42</v>
      </c>
      <c r="I19" s="23" t="str">
        <f>IF((3*D5+D6-3*F5-F6)*(D4-F4)&gt;0,"CHYBA!","ok")</f>
        <v>ok</v>
      </c>
    </row>
    <row r="20" spans="1:9" x14ac:dyDescent="0.25">
      <c r="D20" s="64"/>
      <c r="E20" s="24" t="s">
        <v>45</v>
      </c>
      <c r="F20" s="59"/>
      <c r="H20" s="23" t="s">
        <v>46</v>
      </c>
      <c r="I20" s="23" t="str">
        <f>IF((3*D12+D13-3*F12-F13)*(D11-F11)&gt;0,"CHYBA!","ok")</f>
        <v>ok</v>
      </c>
    </row>
    <row r="21" spans="1:9" x14ac:dyDescent="0.25">
      <c r="H21" s="23" t="s">
        <v>48</v>
      </c>
      <c r="I21" s="23" t="str">
        <f>IF((3*D19+D20-3*F19-F20)*(D18-F18)&gt;0,"CHYBA!","ok")</f>
        <v>ok</v>
      </c>
    </row>
    <row r="24" spans="1:9" x14ac:dyDescent="0.25">
      <c r="A24" s="58" t="s">
        <v>197</v>
      </c>
    </row>
    <row r="25" spans="1:9" x14ac:dyDescent="0.25">
      <c r="A25" s="52" t="s">
        <v>202</v>
      </c>
    </row>
    <row r="26" spans="1:9" x14ac:dyDescent="0.25">
      <c r="A26" s="52" t="s">
        <v>198</v>
      </c>
    </row>
    <row r="27" spans="1:9" x14ac:dyDescent="0.25">
      <c r="A27" s="52" t="s">
        <v>200</v>
      </c>
    </row>
    <row r="28" spans="1:9" x14ac:dyDescent="0.25">
      <c r="A28" s="52" t="s">
        <v>199</v>
      </c>
    </row>
    <row r="29" spans="1:9" x14ac:dyDescent="0.25">
      <c r="A29" s="52" t="s">
        <v>201</v>
      </c>
    </row>
    <row r="30" spans="1:9" x14ac:dyDescent="0.25">
      <c r="A30" s="52"/>
    </row>
    <row r="31" spans="1:9" x14ac:dyDescent="0.25">
      <c r="A31" s="5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E10" sqref="E10"/>
    </sheetView>
  </sheetViews>
  <sheetFormatPr defaultColWidth="9.109375" defaultRowHeight="25.5" customHeight="1" x14ac:dyDescent="0.25"/>
  <cols>
    <col min="1" max="1" width="28.5546875" style="27" customWidth="1"/>
    <col min="2" max="2" width="7.109375" style="28" customWidth="1"/>
    <col min="3" max="3" width="2.44140625" style="29" customWidth="1"/>
    <col min="4" max="4" width="7.109375" style="27" customWidth="1"/>
    <col min="5" max="5" width="28.5546875" style="28" customWidth="1"/>
    <col min="6" max="6" width="9.109375" style="30"/>
    <col min="7" max="7" width="28.5546875" style="27" customWidth="1"/>
    <col min="8" max="8" width="7.109375" style="28" customWidth="1"/>
    <col min="9" max="9" width="2.44140625" style="29" customWidth="1"/>
    <col min="10" max="10" width="7.109375" style="27" customWidth="1"/>
    <col min="11" max="11" width="28.5546875" style="28" customWidth="1"/>
    <col min="12" max="16384" width="9.109375" style="30"/>
  </cols>
  <sheetData>
    <row r="1" spans="1:11" s="78" customFormat="1" ht="25.5" customHeight="1" x14ac:dyDescent="0.25">
      <c r="A1" s="75" t="s">
        <v>33</v>
      </c>
      <c r="B1" s="76"/>
      <c r="C1" s="77" t="s">
        <v>34</v>
      </c>
      <c r="D1" s="75"/>
      <c r="E1" s="76" t="s">
        <v>35</v>
      </c>
      <c r="G1" s="75" t="s">
        <v>33</v>
      </c>
      <c r="H1" s="76"/>
      <c r="I1" s="77" t="s">
        <v>34</v>
      </c>
      <c r="J1" s="75"/>
      <c r="K1" s="76" t="s">
        <v>35</v>
      </c>
    </row>
    <row r="2" spans="1:11" ht="25.5" customHeight="1" x14ac:dyDescent="0.25">
      <c r="A2" s="31"/>
      <c r="B2" s="32"/>
      <c r="C2" s="33" t="s">
        <v>38</v>
      </c>
      <c r="D2" s="34"/>
      <c r="E2" s="35"/>
      <c r="G2" s="31"/>
      <c r="H2" s="32"/>
      <c r="I2" s="33" t="s">
        <v>38</v>
      </c>
      <c r="J2" s="34"/>
      <c r="K2" s="35"/>
    </row>
    <row r="3" spans="1:11" ht="25.5" customHeight="1" x14ac:dyDescent="0.25">
      <c r="A3" s="27" t="s">
        <v>36</v>
      </c>
      <c r="C3" s="29" t="s">
        <v>37</v>
      </c>
      <c r="E3" s="28" t="s">
        <v>36</v>
      </c>
      <c r="G3" s="27" t="s">
        <v>36</v>
      </c>
      <c r="I3" s="29" t="s">
        <v>37</v>
      </c>
      <c r="K3" s="28" t="s">
        <v>36</v>
      </c>
    </row>
    <row r="4" spans="1:11" ht="25.5" customHeight="1" x14ac:dyDescent="0.25">
      <c r="A4" s="31"/>
      <c r="B4" s="35"/>
      <c r="D4" s="35"/>
      <c r="E4" s="31"/>
      <c r="G4" s="31"/>
      <c r="H4" s="35"/>
      <c r="J4" s="35"/>
      <c r="K4" s="31"/>
    </row>
    <row r="5" spans="1:11" ht="25.5" customHeight="1" x14ac:dyDescent="0.25">
      <c r="A5" s="31"/>
      <c r="B5" s="35"/>
      <c r="D5" s="35"/>
      <c r="E5" s="31"/>
      <c r="G5" s="31"/>
      <c r="H5" s="35"/>
      <c r="J5" s="35"/>
      <c r="K5" s="31"/>
    </row>
    <row r="6" spans="1:11" ht="25.5" customHeight="1" x14ac:dyDescent="0.25">
      <c r="A6" s="31"/>
      <c r="B6" s="35"/>
      <c r="D6" s="35"/>
      <c r="E6" s="31"/>
      <c r="G6" s="31"/>
      <c r="H6" s="35"/>
      <c r="J6" s="35"/>
      <c r="K6" s="31"/>
    </row>
    <row r="7" spans="1:11" ht="25.5" customHeight="1" x14ac:dyDescent="0.25">
      <c r="A7" s="31"/>
      <c r="B7" s="35"/>
      <c r="D7" s="35"/>
      <c r="E7" s="31"/>
      <c r="G7" s="31"/>
      <c r="H7" s="35"/>
      <c r="J7" s="35"/>
      <c r="K7" s="31"/>
    </row>
    <row r="8" spans="1:11" ht="25.5" customHeight="1" x14ac:dyDescent="0.25">
      <c r="A8" s="31"/>
      <c r="B8" s="35"/>
      <c r="D8" s="35"/>
      <c r="E8" s="31"/>
      <c r="G8" s="31"/>
      <c r="H8" s="35"/>
      <c r="J8" s="35"/>
      <c r="K8" s="31"/>
    </row>
    <row r="9" spans="1:11" ht="25.5" customHeight="1" x14ac:dyDescent="0.25">
      <c r="A9" s="31"/>
      <c r="B9" s="35"/>
      <c r="D9" s="35"/>
      <c r="E9" s="31"/>
      <c r="G9" s="31"/>
      <c r="H9" s="35"/>
      <c r="J9" s="35"/>
      <c r="K9" s="31"/>
    </row>
    <row r="10" spans="1:11" ht="25.5" customHeight="1" x14ac:dyDescent="0.25">
      <c r="A10" s="27" t="s">
        <v>39</v>
      </c>
      <c r="E10" s="28" t="s">
        <v>39</v>
      </c>
      <c r="G10" s="27" t="s">
        <v>39</v>
      </c>
      <c r="K10" s="28" t="s">
        <v>39</v>
      </c>
    </row>
    <row r="11" spans="1:11" ht="36.75" customHeight="1" x14ac:dyDescent="0.25">
      <c r="A11" s="36"/>
      <c r="B11" s="37"/>
      <c r="D11" s="36"/>
      <c r="E11" s="37"/>
      <c r="G11" s="36"/>
      <c r="H11" s="37"/>
      <c r="J11" s="36"/>
      <c r="K11" s="37"/>
    </row>
    <row r="13" spans="1:11" s="78" customFormat="1" ht="25.5" customHeight="1" x14ac:dyDescent="0.25">
      <c r="A13" s="75" t="s">
        <v>33</v>
      </c>
      <c r="B13" s="76"/>
      <c r="C13" s="77" t="s">
        <v>34</v>
      </c>
      <c r="D13" s="75"/>
      <c r="E13" s="76" t="s">
        <v>35</v>
      </c>
      <c r="G13" s="75" t="s">
        <v>33</v>
      </c>
      <c r="H13" s="76"/>
      <c r="I13" s="77" t="s">
        <v>34</v>
      </c>
      <c r="J13" s="75"/>
      <c r="K13" s="76" t="s">
        <v>35</v>
      </c>
    </row>
    <row r="14" spans="1:11" ht="25.5" customHeight="1" x14ac:dyDescent="0.25">
      <c r="A14" s="31"/>
      <c r="B14" s="32"/>
      <c r="C14" s="33" t="s">
        <v>38</v>
      </c>
      <c r="D14" s="34"/>
      <c r="E14" s="35"/>
      <c r="G14" s="31"/>
      <c r="H14" s="32"/>
      <c r="I14" s="33" t="s">
        <v>38</v>
      </c>
      <c r="J14" s="34"/>
      <c r="K14" s="35"/>
    </row>
    <row r="15" spans="1:11" ht="25.5" customHeight="1" x14ac:dyDescent="0.25">
      <c r="A15" s="27" t="s">
        <v>36</v>
      </c>
      <c r="C15" s="29" t="s">
        <v>37</v>
      </c>
      <c r="E15" s="28" t="s">
        <v>36</v>
      </c>
      <c r="G15" s="27" t="s">
        <v>36</v>
      </c>
      <c r="I15" s="29" t="s">
        <v>37</v>
      </c>
      <c r="K15" s="28" t="s">
        <v>36</v>
      </c>
    </row>
    <row r="16" spans="1:11" ht="25.5" customHeight="1" x14ac:dyDescent="0.25">
      <c r="A16" s="31"/>
      <c r="B16" s="35"/>
      <c r="D16" s="35"/>
      <c r="E16" s="31"/>
      <c r="G16" s="31"/>
      <c r="H16" s="35"/>
      <c r="J16" s="35"/>
      <c r="K16" s="31"/>
    </row>
    <row r="17" spans="1:11" ht="25.5" customHeight="1" x14ac:dyDescent="0.25">
      <c r="A17" s="31"/>
      <c r="B17" s="35"/>
      <c r="D17" s="35"/>
      <c r="E17" s="31"/>
      <c r="G17" s="31"/>
      <c r="H17" s="35"/>
      <c r="J17" s="35"/>
      <c r="K17" s="31"/>
    </row>
    <row r="18" spans="1:11" ht="25.5" customHeight="1" x14ac:dyDescent="0.25">
      <c r="A18" s="31"/>
      <c r="B18" s="35"/>
      <c r="D18" s="35"/>
      <c r="E18" s="31"/>
      <c r="G18" s="31"/>
      <c r="H18" s="35"/>
      <c r="J18" s="35"/>
      <c r="K18" s="31"/>
    </row>
    <row r="19" spans="1:11" ht="25.5" customHeight="1" x14ac:dyDescent="0.25">
      <c r="A19" s="31"/>
      <c r="B19" s="35"/>
      <c r="D19" s="35"/>
      <c r="E19" s="31"/>
      <c r="G19" s="31"/>
      <c r="H19" s="35"/>
      <c r="J19" s="35"/>
      <c r="K19" s="31"/>
    </row>
    <row r="20" spans="1:11" ht="25.5" customHeight="1" x14ac:dyDescent="0.25">
      <c r="A20" s="31"/>
      <c r="B20" s="35"/>
      <c r="D20" s="35"/>
      <c r="E20" s="31"/>
      <c r="G20" s="31"/>
      <c r="H20" s="35"/>
      <c r="J20" s="35"/>
      <c r="K20" s="31"/>
    </row>
    <row r="21" spans="1:11" ht="25.5" customHeight="1" x14ac:dyDescent="0.25">
      <c r="A21" s="31"/>
      <c r="B21" s="35"/>
      <c r="D21" s="35"/>
      <c r="E21" s="31"/>
      <c r="G21" s="31"/>
      <c r="H21" s="35"/>
      <c r="J21" s="35"/>
      <c r="K21" s="31"/>
    </row>
    <row r="22" spans="1:11" ht="25.5" customHeight="1" x14ac:dyDescent="0.25">
      <c r="A22" s="27" t="s">
        <v>39</v>
      </c>
      <c r="E22" s="28" t="s">
        <v>39</v>
      </c>
      <c r="G22" s="27" t="s">
        <v>39</v>
      </c>
      <c r="K22" s="28" t="s">
        <v>39</v>
      </c>
    </row>
    <row r="23" spans="1:11" ht="36.75" customHeight="1" x14ac:dyDescent="0.25">
      <c r="A23" s="36"/>
      <c r="B23" s="37"/>
      <c r="D23" s="36"/>
      <c r="E23" s="37"/>
      <c r="G23" s="36"/>
      <c r="H23" s="37"/>
      <c r="J23" s="36"/>
      <c r="K23" s="37"/>
    </row>
  </sheetData>
  <printOptions horizontalCentered="1" verticalCentered="1"/>
  <pageMargins left="0.27559055118110237" right="0.27559055118110237" top="0.27559055118110237" bottom="0.15748031496062992" header="0.27559055118110237" footer="0.1574803149606299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topLeftCell="A40" zoomScale="70" zoomScaleNormal="70" workbookViewId="0">
      <selection activeCell="F63" sqref="F63"/>
    </sheetView>
  </sheetViews>
  <sheetFormatPr defaultColWidth="9.109375" defaultRowHeight="15.6" x14ac:dyDescent="0.25"/>
  <cols>
    <col min="1" max="1" width="31.88671875" style="27" customWidth="1"/>
    <col min="2" max="2" width="11.33203125" style="29" customWidth="1"/>
    <col min="3" max="7" width="7.109375" style="39" customWidth="1"/>
    <col min="8" max="8" width="9.109375" style="30"/>
    <col min="9" max="9" width="31.88671875" style="27" customWidth="1"/>
    <col min="10" max="10" width="11.33203125" style="29" customWidth="1"/>
    <col min="11" max="15" width="7.109375" style="39" customWidth="1"/>
    <col min="16" max="16" width="9.109375" style="30"/>
    <col min="17" max="17" width="31.88671875" style="27" customWidth="1"/>
    <col min="18" max="18" width="11.33203125" style="29" customWidth="1"/>
    <col min="19" max="23" width="7.109375" style="39" customWidth="1"/>
    <col min="24" max="16384" width="9.109375" style="30"/>
  </cols>
  <sheetData>
    <row r="1" spans="1:24" ht="70.2" customHeight="1" x14ac:dyDescent="0.25">
      <c r="A1" s="93" t="s">
        <v>217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87"/>
      <c r="Q1" s="87"/>
      <c r="R1" s="87"/>
      <c r="S1" s="87"/>
      <c r="T1" s="87"/>
      <c r="U1" s="87"/>
      <c r="V1" s="87"/>
      <c r="W1" s="87"/>
    </row>
    <row r="2" spans="1:24" ht="21" customHeight="1" x14ac:dyDescent="0.25">
      <c r="A2" s="81" t="s">
        <v>216</v>
      </c>
      <c r="B2" s="82"/>
      <c r="C2" s="38" t="s">
        <v>68</v>
      </c>
      <c r="D2" s="38" t="s">
        <v>69</v>
      </c>
      <c r="E2" s="38" t="s">
        <v>70</v>
      </c>
      <c r="F2" s="38" t="s">
        <v>206</v>
      </c>
      <c r="G2" s="38" t="s">
        <v>72</v>
      </c>
      <c r="I2" s="81" t="s">
        <v>215</v>
      </c>
      <c r="J2" s="82"/>
      <c r="K2" s="38" t="s">
        <v>68</v>
      </c>
      <c r="L2" s="38" t="s">
        <v>69</v>
      </c>
      <c r="M2" s="38" t="s">
        <v>70</v>
      </c>
      <c r="N2" s="38" t="s">
        <v>206</v>
      </c>
      <c r="O2" s="38" t="s">
        <v>72</v>
      </c>
      <c r="Q2" s="92"/>
      <c r="R2" s="90"/>
      <c r="S2" s="91"/>
      <c r="T2" s="91"/>
      <c r="U2" s="91"/>
      <c r="V2" s="91"/>
      <c r="W2" s="91"/>
      <c r="X2" s="88"/>
    </row>
    <row r="3" spans="1:24" ht="21" customHeight="1" x14ac:dyDescent="0.25">
      <c r="A3" s="27" t="s">
        <v>36</v>
      </c>
      <c r="B3" s="29" t="s">
        <v>71</v>
      </c>
      <c r="D3" s="39" t="s">
        <v>37</v>
      </c>
      <c r="I3" s="27" t="s">
        <v>36</v>
      </c>
      <c r="J3" s="29" t="s">
        <v>71</v>
      </c>
      <c r="L3" s="39" t="s">
        <v>37</v>
      </c>
      <c r="Q3" s="89"/>
      <c r="R3" s="90"/>
      <c r="S3" s="91"/>
      <c r="T3" s="91"/>
      <c r="U3" s="91"/>
      <c r="V3" s="91"/>
      <c r="W3" s="91"/>
      <c r="X3" s="88"/>
    </row>
    <row r="4" spans="1:24" ht="21" customHeight="1" x14ac:dyDescent="0.25">
      <c r="A4" s="31" t="s">
        <v>263</v>
      </c>
      <c r="B4" s="83">
        <v>15</v>
      </c>
      <c r="C4" s="38"/>
      <c r="D4" s="38">
        <v>21</v>
      </c>
      <c r="E4" s="38">
        <v>74</v>
      </c>
      <c r="F4" s="38" t="s">
        <v>282</v>
      </c>
      <c r="G4" s="38">
        <f>SUM(C4:F4)</f>
        <v>95</v>
      </c>
      <c r="I4" s="31" t="s">
        <v>218</v>
      </c>
      <c r="J4" s="83">
        <v>15</v>
      </c>
      <c r="K4" s="38">
        <v>19</v>
      </c>
      <c r="L4" s="38">
        <v>95</v>
      </c>
      <c r="M4" s="38" t="s">
        <v>250</v>
      </c>
      <c r="N4" s="38" t="s">
        <v>250</v>
      </c>
      <c r="O4" s="38">
        <f>SUM(K4:N4)</f>
        <v>114</v>
      </c>
      <c r="Q4" s="89"/>
      <c r="R4" s="90"/>
      <c r="S4" s="91"/>
      <c r="T4" s="91"/>
      <c r="U4" s="91"/>
      <c r="V4" s="91"/>
      <c r="W4" s="91"/>
      <c r="X4" s="88"/>
    </row>
    <row r="5" spans="1:24" ht="21" customHeight="1" x14ac:dyDescent="0.25">
      <c r="A5" s="31" t="s">
        <v>264</v>
      </c>
      <c r="B5" s="83">
        <v>15</v>
      </c>
      <c r="C5" s="38"/>
      <c r="D5" s="38">
        <v>73</v>
      </c>
      <c r="E5" s="38" t="s">
        <v>250</v>
      </c>
      <c r="F5" s="38"/>
      <c r="G5" s="38">
        <f t="shared" ref="G5:G15" si="0">SUM(C5:F5)</f>
        <v>73</v>
      </c>
      <c r="I5" s="31" t="s">
        <v>219</v>
      </c>
      <c r="J5" s="83">
        <v>15</v>
      </c>
      <c r="K5" s="38">
        <v>40</v>
      </c>
      <c r="L5" s="38" t="s">
        <v>250</v>
      </c>
      <c r="M5" s="38">
        <v>49</v>
      </c>
      <c r="N5" s="38" t="s">
        <v>250</v>
      </c>
      <c r="O5" s="38">
        <f t="shared" ref="O5:O15" si="1">SUM(K5:N5)</f>
        <v>89</v>
      </c>
      <c r="Q5" s="89"/>
      <c r="R5" s="90"/>
      <c r="S5" s="91"/>
      <c r="T5" s="91"/>
      <c r="U5" s="91"/>
      <c r="V5" s="91"/>
      <c r="W5" s="91"/>
      <c r="X5" s="88"/>
    </row>
    <row r="6" spans="1:24" ht="21" customHeight="1" x14ac:dyDescent="0.25">
      <c r="A6" s="31" t="s">
        <v>272</v>
      </c>
      <c r="B6" s="83">
        <v>14</v>
      </c>
      <c r="C6" s="38"/>
      <c r="D6" s="38">
        <v>20</v>
      </c>
      <c r="E6" s="38">
        <v>11</v>
      </c>
      <c r="F6" s="38"/>
      <c r="G6" s="38">
        <f t="shared" si="0"/>
        <v>31</v>
      </c>
      <c r="I6" s="31" t="s">
        <v>220</v>
      </c>
      <c r="J6" s="83">
        <v>14</v>
      </c>
      <c r="K6" s="38">
        <v>29</v>
      </c>
      <c r="L6" s="38" t="s">
        <v>250</v>
      </c>
      <c r="M6" s="38"/>
      <c r="N6" s="38"/>
      <c r="O6" s="38">
        <f t="shared" si="1"/>
        <v>29</v>
      </c>
      <c r="Q6" s="89"/>
      <c r="R6" s="90"/>
      <c r="S6" s="91"/>
      <c r="T6" s="91"/>
      <c r="U6" s="91"/>
      <c r="V6" s="91"/>
      <c r="W6" s="91"/>
      <c r="X6" s="88"/>
    </row>
    <row r="7" spans="1:24" ht="21" customHeight="1" x14ac:dyDescent="0.25">
      <c r="A7" s="31" t="s">
        <v>273</v>
      </c>
      <c r="B7" s="83">
        <v>14</v>
      </c>
      <c r="C7" s="38"/>
      <c r="D7" s="38">
        <v>24</v>
      </c>
      <c r="E7" s="38"/>
      <c r="F7" s="38">
        <v>64</v>
      </c>
      <c r="G7" s="38">
        <f t="shared" si="0"/>
        <v>88</v>
      </c>
      <c r="I7" s="31" t="s">
        <v>221</v>
      </c>
      <c r="J7" s="83">
        <v>14</v>
      </c>
      <c r="K7" s="38">
        <v>23</v>
      </c>
      <c r="L7" s="38"/>
      <c r="M7" s="38">
        <v>47</v>
      </c>
      <c r="N7" s="38" t="s">
        <v>250</v>
      </c>
      <c r="O7" s="38">
        <f t="shared" si="1"/>
        <v>70</v>
      </c>
      <c r="Q7" s="89"/>
      <c r="R7" s="90"/>
      <c r="S7" s="91"/>
      <c r="T7" s="91"/>
      <c r="U7" s="91"/>
      <c r="V7" s="91"/>
      <c r="W7" s="91"/>
      <c r="X7" s="88"/>
    </row>
    <row r="8" spans="1:24" ht="21" customHeight="1" x14ac:dyDescent="0.25">
      <c r="A8" s="31" t="s">
        <v>274</v>
      </c>
      <c r="B8" s="83">
        <v>14</v>
      </c>
      <c r="C8" s="38"/>
      <c r="D8" s="38">
        <v>72</v>
      </c>
      <c r="E8" s="38" t="s">
        <v>250</v>
      </c>
      <c r="F8" s="38" t="s">
        <v>250</v>
      </c>
      <c r="G8" s="38">
        <f t="shared" si="0"/>
        <v>72</v>
      </c>
      <c r="I8" s="31" t="s">
        <v>261</v>
      </c>
      <c r="J8" s="83">
        <v>13</v>
      </c>
      <c r="K8" s="38"/>
      <c r="L8" s="38">
        <v>14</v>
      </c>
      <c r="M8" s="38"/>
      <c r="N8" s="38"/>
      <c r="O8" s="38">
        <f t="shared" si="1"/>
        <v>14</v>
      </c>
      <c r="Q8" s="89"/>
      <c r="R8" s="90"/>
      <c r="S8" s="91"/>
      <c r="T8" s="91"/>
      <c r="U8" s="91"/>
      <c r="V8" s="91"/>
      <c r="W8" s="91"/>
      <c r="X8" s="88"/>
    </row>
    <row r="9" spans="1:24" ht="21" customHeight="1" x14ac:dyDescent="0.25">
      <c r="A9" s="31" t="s">
        <v>275</v>
      </c>
      <c r="B9" s="83">
        <v>14</v>
      </c>
      <c r="C9" s="38"/>
      <c r="D9" s="38">
        <v>3</v>
      </c>
      <c r="E9" s="38"/>
      <c r="F9" s="38"/>
      <c r="G9" s="38">
        <f t="shared" si="0"/>
        <v>3</v>
      </c>
      <c r="I9" s="31" t="s">
        <v>277</v>
      </c>
      <c r="J9" s="83">
        <v>13</v>
      </c>
      <c r="K9" s="38"/>
      <c r="L9" s="38">
        <v>44</v>
      </c>
      <c r="M9" s="38" t="s">
        <v>250</v>
      </c>
      <c r="N9" s="38"/>
      <c r="O9" s="38">
        <f t="shared" si="1"/>
        <v>44</v>
      </c>
      <c r="Q9" s="89"/>
      <c r="R9" s="90"/>
      <c r="S9" s="91"/>
      <c r="T9" s="91"/>
      <c r="U9" s="91"/>
      <c r="V9" s="91"/>
      <c r="W9" s="91"/>
      <c r="X9" s="88"/>
    </row>
    <row r="10" spans="1:24" ht="21" customHeight="1" x14ac:dyDescent="0.25">
      <c r="A10" s="31" t="s">
        <v>297</v>
      </c>
      <c r="B10" s="83">
        <v>14</v>
      </c>
      <c r="C10" s="38"/>
      <c r="D10" s="38"/>
      <c r="E10" s="38">
        <v>43</v>
      </c>
      <c r="F10" s="38" t="s">
        <v>250</v>
      </c>
      <c r="G10" s="38">
        <f t="shared" si="0"/>
        <v>43</v>
      </c>
      <c r="I10" s="31" t="s">
        <v>278</v>
      </c>
      <c r="J10" s="83">
        <v>14</v>
      </c>
      <c r="K10" s="38"/>
      <c r="L10" s="38">
        <v>68</v>
      </c>
      <c r="M10" s="38" t="s">
        <v>250</v>
      </c>
      <c r="N10" s="38" t="s">
        <v>250</v>
      </c>
      <c r="O10" s="38">
        <f t="shared" si="1"/>
        <v>68</v>
      </c>
      <c r="Q10" s="89"/>
      <c r="R10" s="90"/>
      <c r="S10" s="91"/>
      <c r="T10" s="91"/>
      <c r="U10" s="91"/>
      <c r="V10" s="91"/>
      <c r="W10" s="91"/>
      <c r="X10" s="88"/>
    </row>
    <row r="11" spans="1:24" ht="21" customHeight="1" x14ac:dyDescent="0.25">
      <c r="A11" s="31" t="s">
        <v>298</v>
      </c>
      <c r="B11" s="83">
        <v>15</v>
      </c>
      <c r="C11" s="38"/>
      <c r="D11" s="38"/>
      <c r="E11" s="38">
        <v>38</v>
      </c>
      <c r="F11" s="38" t="s">
        <v>250</v>
      </c>
      <c r="G11" s="38">
        <f t="shared" si="0"/>
        <v>38</v>
      </c>
      <c r="I11" s="31" t="s">
        <v>303</v>
      </c>
      <c r="J11" s="83">
        <v>14</v>
      </c>
      <c r="K11" s="38"/>
      <c r="L11" s="38"/>
      <c r="M11" s="38"/>
      <c r="N11" s="38">
        <v>74</v>
      </c>
      <c r="O11" s="38">
        <f t="shared" si="1"/>
        <v>74</v>
      </c>
      <c r="Q11" s="89"/>
      <c r="R11" s="90"/>
      <c r="S11" s="91"/>
      <c r="T11" s="91"/>
      <c r="U11" s="91"/>
      <c r="V11" s="91"/>
      <c r="W11" s="91"/>
      <c r="X11" s="88"/>
    </row>
    <row r="12" spans="1:24" ht="21" customHeight="1" x14ac:dyDescent="0.25">
      <c r="A12" s="31" t="s">
        <v>299</v>
      </c>
      <c r="B12" s="83">
        <v>14</v>
      </c>
      <c r="C12" s="38"/>
      <c r="D12" s="38"/>
      <c r="E12" s="38">
        <v>24</v>
      </c>
      <c r="F12" s="38"/>
      <c r="G12" s="38">
        <f t="shared" si="0"/>
        <v>24</v>
      </c>
      <c r="I12" s="31" t="s">
        <v>304</v>
      </c>
      <c r="J12" s="83">
        <v>14</v>
      </c>
      <c r="K12" s="38"/>
      <c r="L12" s="38"/>
      <c r="M12" s="38"/>
      <c r="N12" s="38">
        <v>3</v>
      </c>
      <c r="O12" s="38">
        <f t="shared" si="1"/>
        <v>3</v>
      </c>
      <c r="Q12" s="89"/>
      <c r="R12" s="90"/>
      <c r="S12" s="91"/>
      <c r="T12" s="91"/>
      <c r="U12" s="91"/>
      <c r="V12" s="91"/>
      <c r="W12" s="91"/>
      <c r="X12" s="88"/>
    </row>
    <row r="13" spans="1:24" ht="21" customHeight="1" x14ac:dyDescent="0.25">
      <c r="A13" s="31" t="s">
        <v>300</v>
      </c>
      <c r="B13" s="83">
        <v>14</v>
      </c>
      <c r="C13" s="38"/>
      <c r="D13" s="38"/>
      <c r="E13" s="38">
        <v>19</v>
      </c>
      <c r="F13" s="38"/>
      <c r="G13" s="38">
        <f t="shared" si="0"/>
        <v>19</v>
      </c>
      <c r="I13" s="31"/>
      <c r="J13" s="83"/>
      <c r="K13" s="38"/>
      <c r="L13" s="38"/>
      <c r="M13" s="38"/>
      <c r="N13" s="38"/>
      <c r="O13" s="38">
        <f t="shared" si="1"/>
        <v>0</v>
      </c>
      <c r="Q13" s="89"/>
      <c r="R13" s="90"/>
      <c r="S13" s="91"/>
      <c r="T13" s="91"/>
      <c r="U13" s="91"/>
      <c r="V13" s="91"/>
      <c r="W13" s="91"/>
      <c r="X13" s="88"/>
    </row>
    <row r="14" spans="1:24" ht="21" customHeight="1" x14ac:dyDescent="0.25">
      <c r="A14" s="31" t="s">
        <v>302</v>
      </c>
      <c r="B14" s="83">
        <v>13</v>
      </c>
      <c r="C14" s="38"/>
      <c r="D14" s="38"/>
      <c r="E14" s="38"/>
      <c r="F14" s="38">
        <v>21</v>
      </c>
      <c r="G14" s="38">
        <f t="shared" si="0"/>
        <v>21</v>
      </c>
      <c r="I14" s="89"/>
      <c r="J14" s="90"/>
      <c r="K14" s="91"/>
      <c r="L14" s="91"/>
      <c r="M14" s="91"/>
      <c r="N14" s="91"/>
      <c r="O14" s="91"/>
      <c r="Q14" s="89"/>
      <c r="R14" s="90"/>
      <c r="S14" s="91"/>
      <c r="T14" s="91"/>
      <c r="U14" s="91"/>
      <c r="V14" s="91"/>
      <c r="W14" s="91"/>
      <c r="X14" s="88"/>
    </row>
    <row r="15" spans="1:24" s="88" customFormat="1" ht="21" customHeight="1" x14ac:dyDescent="0.25">
      <c r="A15" s="89"/>
      <c r="B15" s="90"/>
      <c r="C15" s="91"/>
      <c r="D15" s="91"/>
      <c r="E15" s="91"/>
      <c r="F15" s="91"/>
      <c r="G15" s="91">
        <f t="shared" si="0"/>
        <v>0</v>
      </c>
      <c r="I15" s="89"/>
      <c r="J15" s="90"/>
      <c r="K15" s="91"/>
      <c r="L15" s="91"/>
      <c r="M15" s="91"/>
      <c r="N15" s="91"/>
      <c r="O15" s="91">
        <f t="shared" si="1"/>
        <v>0</v>
      </c>
      <c r="Q15" s="89"/>
      <c r="R15" s="90"/>
      <c r="S15" s="91"/>
      <c r="T15" s="91"/>
      <c r="U15" s="91"/>
      <c r="V15" s="91"/>
      <c r="W15" s="91"/>
    </row>
    <row r="16" spans="1:24" ht="21" customHeight="1" x14ac:dyDescent="0.25">
      <c r="A16" s="81" t="s">
        <v>213</v>
      </c>
      <c r="B16" s="82"/>
      <c r="C16" s="38" t="s">
        <v>68</v>
      </c>
      <c r="D16" s="38" t="s">
        <v>69</v>
      </c>
      <c r="E16" s="38" t="s">
        <v>70</v>
      </c>
      <c r="F16" s="38" t="s">
        <v>206</v>
      </c>
      <c r="G16" s="38" t="s">
        <v>72</v>
      </c>
      <c r="I16" s="81" t="s">
        <v>212</v>
      </c>
      <c r="J16" s="82"/>
      <c r="K16" s="38" t="s">
        <v>68</v>
      </c>
      <c r="L16" s="38" t="s">
        <v>69</v>
      </c>
      <c r="M16" s="38" t="s">
        <v>70</v>
      </c>
      <c r="N16" s="38" t="s">
        <v>206</v>
      </c>
      <c r="O16" s="38" t="s">
        <v>72</v>
      </c>
      <c r="Q16" s="92"/>
      <c r="R16" s="90"/>
      <c r="S16" s="91"/>
      <c r="T16" s="91"/>
      <c r="U16" s="91"/>
      <c r="V16" s="91"/>
      <c r="W16" s="91"/>
      <c r="X16" s="88"/>
    </row>
    <row r="17" spans="1:24" ht="21" customHeight="1" x14ac:dyDescent="0.25">
      <c r="A17" s="27" t="s">
        <v>36</v>
      </c>
      <c r="B17" s="29" t="s">
        <v>71</v>
      </c>
      <c r="D17" s="39" t="s">
        <v>37</v>
      </c>
      <c r="I17" s="27" t="s">
        <v>36</v>
      </c>
      <c r="J17" s="29" t="s">
        <v>71</v>
      </c>
      <c r="L17" s="39" t="s">
        <v>37</v>
      </c>
      <c r="Q17" s="89"/>
      <c r="R17" s="90"/>
      <c r="S17" s="91"/>
      <c r="T17" s="91"/>
      <c r="U17" s="91"/>
      <c r="V17" s="91"/>
      <c r="W17" s="91"/>
      <c r="X17" s="88"/>
    </row>
    <row r="18" spans="1:24" ht="21" customHeight="1" x14ac:dyDescent="0.25">
      <c r="A18" s="31" t="s">
        <v>222</v>
      </c>
      <c r="B18" s="83">
        <v>15</v>
      </c>
      <c r="C18" s="38">
        <v>25</v>
      </c>
      <c r="D18" s="38">
        <v>18</v>
      </c>
      <c r="E18" s="38"/>
      <c r="F18" s="38">
        <v>35</v>
      </c>
      <c r="G18" s="38">
        <f>SUM(C18:F18)</f>
        <v>78</v>
      </c>
      <c r="I18" s="31" t="s">
        <v>226</v>
      </c>
      <c r="J18" s="83">
        <v>15</v>
      </c>
      <c r="K18" s="38">
        <v>21</v>
      </c>
      <c r="L18" s="38"/>
      <c r="M18" s="38"/>
      <c r="N18" s="38">
        <v>14</v>
      </c>
      <c r="O18" s="38">
        <f>SUM(K18:N18)</f>
        <v>35</v>
      </c>
      <c r="Q18" s="89"/>
      <c r="R18" s="90"/>
      <c r="S18" s="91"/>
      <c r="T18" s="91"/>
      <c r="U18" s="91"/>
      <c r="V18" s="91"/>
      <c r="W18" s="91"/>
      <c r="X18" s="88"/>
    </row>
    <row r="19" spans="1:24" ht="21" customHeight="1" x14ac:dyDescent="0.25">
      <c r="A19" s="31" t="s">
        <v>223</v>
      </c>
      <c r="B19" s="83">
        <v>14</v>
      </c>
      <c r="C19" s="38">
        <v>39</v>
      </c>
      <c r="D19" s="38" t="s">
        <v>250</v>
      </c>
      <c r="E19" s="38">
        <v>47</v>
      </c>
      <c r="F19" s="38" t="s">
        <v>250</v>
      </c>
      <c r="G19" s="38">
        <f t="shared" ref="G19:G31" si="2">SUM(C19:F19)</f>
        <v>86</v>
      </c>
      <c r="I19" s="31" t="s">
        <v>227</v>
      </c>
      <c r="J19" s="83">
        <v>14</v>
      </c>
      <c r="K19" s="38">
        <v>15</v>
      </c>
      <c r="L19" s="38"/>
      <c r="M19" s="38">
        <v>16</v>
      </c>
      <c r="N19" s="38">
        <v>7</v>
      </c>
      <c r="O19" s="38">
        <f t="shared" ref="O19:O31" si="3">SUM(K19:N19)</f>
        <v>38</v>
      </c>
      <c r="Q19" s="89"/>
      <c r="R19" s="90"/>
      <c r="S19" s="91"/>
      <c r="T19" s="91"/>
      <c r="U19" s="91"/>
      <c r="V19" s="91"/>
      <c r="W19" s="91"/>
      <c r="X19" s="88"/>
    </row>
    <row r="20" spans="1:24" ht="21" customHeight="1" x14ac:dyDescent="0.25">
      <c r="A20" s="31" t="s">
        <v>224</v>
      </c>
      <c r="B20" s="83">
        <v>15</v>
      </c>
      <c r="C20" s="38">
        <v>20</v>
      </c>
      <c r="D20" s="38">
        <v>31</v>
      </c>
      <c r="E20" s="38" t="s">
        <v>250</v>
      </c>
      <c r="F20" s="38">
        <v>5</v>
      </c>
      <c r="G20" s="38">
        <f t="shared" si="2"/>
        <v>56</v>
      </c>
      <c r="I20" s="31" t="s">
        <v>228</v>
      </c>
      <c r="J20" s="83">
        <v>14</v>
      </c>
      <c r="K20" s="38">
        <v>4</v>
      </c>
      <c r="L20" s="38"/>
      <c r="M20" s="38"/>
      <c r="N20" s="38"/>
      <c r="O20" s="38">
        <f t="shared" si="3"/>
        <v>4</v>
      </c>
      <c r="Q20" s="89"/>
      <c r="R20" s="90"/>
      <c r="S20" s="91"/>
      <c r="T20" s="91"/>
      <c r="U20" s="91"/>
      <c r="V20" s="91"/>
      <c r="W20" s="91"/>
      <c r="X20" s="88"/>
    </row>
    <row r="21" spans="1:24" ht="21" customHeight="1" x14ac:dyDescent="0.25">
      <c r="A21" s="31" t="s">
        <v>225</v>
      </c>
      <c r="B21" s="83">
        <v>15</v>
      </c>
      <c r="C21" s="38">
        <v>4</v>
      </c>
      <c r="D21" s="38">
        <v>39</v>
      </c>
      <c r="E21" s="38" t="s">
        <v>250</v>
      </c>
      <c r="F21" s="38">
        <v>31</v>
      </c>
      <c r="G21" s="38">
        <f t="shared" si="2"/>
        <v>74</v>
      </c>
      <c r="I21" s="31" t="s">
        <v>229</v>
      </c>
      <c r="J21" s="83">
        <v>13</v>
      </c>
      <c r="K21" s="38">
        <v>35</v>
      </c>
      <c r="L21" s="38" t="s">
        <v>250</v>
      </c>
      <c r="M21" s="38">
        <v>27</v>
      </c>
      <c r="N21" s="38" t="s">
        <v>250</v>
      </c>
      <c r="O21" s="38">
        <f t="shared" si="3"/>
        <v>62</v>
      </c>
      <c r="Q21" s="89"/>
      <c r="R21" s="90"/>
      <c r="S21" s="91"/>
      <c r="T21" s="91"/>
      <c r="U21" s="91"/>
      <c r="V21" s="91"/>
      <c r="W21" s="91"/>
      <c r="X21" s="88"/>
    </row>
    <row r="22" spans="1:24" ht="21" customHeight="1" x14ac:dyDescent="0.25">
      <c r="A22" s="31" t="s">
        <v>251</v>
      </c>
      <c r="B22" s="83">
        <v>15</v>
      </c>
      <c r="C22" s="38"/>
      <c r="D22" s="38">
        <v>35</v>
      </c>
      <c r="E22" s="38" t="s">
        <v>250</v>
      </c>
      <c r="F22" s="38"/>
      <c r="G22" s="38">
        <f t="shared" si="2"/>
        <v>35</v>
      </c>
      <c r="I22" s="31" t="s">
        <v>267</v>
      </c>
      <c r="J22" s="83">
        <v>15</v>
      </c>
      <c r="K22" s="38"/>
      <c r="L22" s="38">
        <v>82</v>
      </c>
      <c r="M22" s="38" t="s">
        <v>250</v>
      </c>
      <c r="N22" s="38" t="s">
        <v>250</v>
      </c>
      <c r="O22" s="38">
        <f t="shared" si="3"/>
        <v>82</v>
      </c>
      <c r="Q22" s="89"/>
      <c r="R22" s="90"/>
      <c r="S22" s="91"/>
      <c r="T22" s="91"/>
      <c r="U22" s="91"/>
      <c r="V22" s="91"/>
      <c r="W22" s="91"/>
      <c r="X22" s="88"/>
    </row>
    <row r="23" spans="1:24" ht="21" customHeight="1" x14ac:dyDescent="0.25">
      <c r="A23" s="31" t="s">
        <v>252</v>
      </c>
      <c r="B23" s="83">
        <v>14</v>
      </c>
      <c r="C23" s="38"/>
      <c r="D23" s="38">
        <v>37</v>
      </c>
      <c r="E23" s="38" t="s">
        <v>250</v>
      </c>
      <c r="F23" s="38"/>
      <c r="G23" s="38">
        <f t="shared" si="2"/>
        <v>37</v>
      </c>
      <c r="I23" s="31" t="s">
        <v>268</v>
      </c>
      <c r="J23" s="83">
        <v>15</v>
      </c>
      <c r="K23" s="38"/>
      <c r="L23" s="38">
        <v>30</v>
      </c>
      <c r="M23" s="38" t="s">
        <v>250</v>
      </c>
      <c r="N23" s="38">
        <v>86</v>
      </c>
      <c r="O23" s="38">
        <f t="shared" si="3"/>
        <v>116</v>
      </c>
      <c r="Q23" s="89"/>
      <c r="R23" s="90"/>
      <c r="S23" s="91"/>
      <c r="T23" s="91"/>
      <c r="U23" s="91"/>
      <c r="V23" s="91"/>
      <c r="W23" s="91"/>
      <c r="X23" s="88"/>
    </row>
    <row r="24" spans="1:24" ht="21" customHeight="1" x14ac:dyDescent="0.25">
      <c r="A24" s="31" t="s">
        <v>269</v>
      </c>
      <c r="B24" s="83">
        <v>15</v>
      </c>
      <c r="C24" s="38"/>
      <c r="D24" s="38">
        <v>85</v>
      </c>
      <c r="E24" s="38" t="s">
        <v>250</v>
      </c>
      <c r="F24" s="38" t="s">
        <v>250</v>
      </c>
      <c r="G24" s="38">
        <f t="shared" si="2"/>
        <v>85</v>
      </c>
      <c r="I24" s="31" t="s">
        <v>287</v>
      </c>
      <c r="J24" s="83">
        <v>15</v>
      </c>
      <c r="K24" s="38"/>
      <c r="L24" s="38"/>
      <c r="M24" s="38">
        <v>39</v>
      </c>
      <c r="N24" s="38" t="s">
        <v>250</v>
      </c>
      <c r="O24" s="38">
        <f t="shared" si="3"/>
        <v>39</v>
      </c>
      <c r="Q24" s="89"/>
      <c r="R24" s="90"/>
      <c r="S24" s="91"/>
      <c r="T24" s="91"/>
      <c r="U24" s="91"/>
      <c r="V24" s="91"/>
      <c r="W24" s="91"/>
      <c r="X24" s="88"/>
    </row>
    <row r="25" spans="1:24" ht="21" customHeight="1" x14ac:dyDescent="0.25">
      <c r="A25" s="31" t="s">
        <v>284</v>
      </c>
      <c r="B25" s="83">
        <v>15</v>
      </c>
      <c r="C25" s="38"/>
      <c r="D25" s="38"/>
      <c r="E25" s="38">
        <v>54</v>
      </c>
      <c r="F25" s="38" t="s">
        <v>250</v>
      </c>
      <c r="G25" s="38">
        <f t="shared" si="2"/>
        <v>54</v>
      </c>
      <c r="I25" s="31" t="s">
        <v>289</v>
      </c>
      <c r="J25" s="83"/>
      <c r="K25" s="38"/>
      <c r="L25" s="38"/>
      <c r="M25" s="38">
        <v>45</v>
      </c>
      <c r="N25" s="38" t="s">
        <v>250</v>
      </c>
      <c r="O25" s="38">
        <f t="shared" si="3"/>
        <v>45</v>
      </c>
      <c r="Q25" s="89"/>
      <c r="R25" s="90"/>
      <c r="S25" s="91"/>
      <c r="T25" s="91"/>
      <c r="U25" s="91"/>
      <c r="V25" s="91"/>
      <c r="W25" s="91"/>
      <c r="X25" s="88"/>
    </row>
    <row r="26" spans="1:24" ht="21" customHeight="1" x14ac:dyDescent="0.25">
      <c r="A26" s="31" t="s">
        <v>285</v>
      </c>
      <c r="B26" s="83">
        <v>14</v>
      </c>
      <c r="C26" s="38"/>
      <c r="D26" s="38"/>
      <c r="E26" s="38">
        <v>30</v>
      </c>
      <c r="F26" s="38" t="s">
        <v>250</v>
      </c>
      <c r="G26" s="38">
        <f t="shared" si="2"/>
        <v>30</v>
      </c>
      <c r="I26" s="31" t="s">
        <v>290</v>
      </c>
      <c r="J26" s="83">
        <v>13</v>
      </c>
      <c r="K26" s="38"/>
      <c r="L26" s="38"/>
      <c r="M26" s="38">
        <v>17</v>
      </c>
      <c r="N26" s="38"/>
      <c r="O26" s="38">
        <f t="shared" si="3"/>
        <v>17</v>
      </c>
      <c r="Q26" s="89"/>
      <c r="R26" s="90"/>
      <c r="S26" s="91"/>
      <c r="T26" s="91"/>
      <c r="U26" s="91"/>
      <c r="V26" s="91"/>
      <c r="W26" s="91"/>
      <c r="X26" s="88"/>
    </row>
    <row r="27" spans="1:24" ht="21" customHeight="1" x14ac:dyDescent="0.25">
      <c r="A27" s="31"/>
      <c r="B27" s="83"/>
      <c r="C27" s="38"/>
      <c r="D27" s="38"/>
      <c r="E27" s="38"/>
      <c r="F27" s="38"/>
      <c r="G27" s="38">
        <f t="shared" si="2"/>
        <v>0</v>
      </c>
      <c r="I27" s="31" t="s">
        <v>291</v>
      </c>
      <c r="J27" s="83">
        <v>14</v>
      </c>
      <c r="K27" s="38"/>
      <c r="L27" s="38"/>
      <c r="M27" s="38">
        <v>13</v>
      </c>
      <c r="N27" s="38"/>
      <c r="O27" s="38">
        <f t="shared" si="3"/>
        <v>13</v>
      </c>
      <c r="Q27" s="89"/>
      <c r="R27" s="90"/>
      <c r="S27" s="91"/>
      <c r="T27" s="91"/>
      <c r="U27" s="91"/>
      <c r="V27" s="91"/>
      <c r="W27" s="91"/>
      <c r="X27" s="88"/>
    </row>
    <row r="28" spans="1:24" ht="21" customHeight="1" x14ac:dyDescent="0.25">
      <c r="A28" s="31"/>
      <c r="B28" s="83"/>
      <c r="C28" s="38"/>
      <c r="D28" s="38"/>
      <c r="E28" s="38"/>
      <c r="F28" s="38"/>
      <c r="G28" s="38">
        <f t="shared" ref="G28" si="4">SUM(C28:F28)</f>
        <v>0</v>
      </c>
      <c r="I28" s="31" t="s">
        <v>292</v>
      </c>
      <c r="J28" s="83">
        <v>15</v>
      </c>
      <c r="K28" s="38"/>
      <c r="L28" s="38"/>
      <c r="M28" s="38">
        <v>25</v>
      </c>
      <c r="N28" s="38">
        <v>39</v>
      </c>
      <c r="O28" s="38">
        <f t="shared" ref="O28" si="5">SUM(K28:N28)</f>
        <v>64</v>
      </c>
      <c r="Q28" s="89"/>
      <c r="R28" s="90"/>
      <c r="S28" s="91"/>
      <c r="T28" s="91"/>
      <c r="U28" s="91"/>
      <c r="V28" s="91"/>
      <c r="W28" s="91"/>
      <c r="X28" s="88"/>
    </row>
    <row r="29" spans="1:24" ht="21" customHeight="1" x14ac:dyDescent="0.25">
      <c r="A29" s="89"/>
      <c r="B29" s="90"/>
      <c r="C29" s="91"/>
      <c r="D29" s="91"/>
      <c r="E29" s="91"/>
      <c r="F29" s="91"/>
      <c r="G29" s="91"/>
      <c r="I29" s="31" t="s">
        <v>293</v>
      </c>
      <c r="J29" s="83">
        <v>15</v>
      </c>
      <c r="K29" s="38"/>
      <c r="L29" s="38"/>
      <c r="M29" s="38">
        <v>2</v>
      </c>
      <c r="N29" s="38">
        <v>37</v>
      </c>
      <c r="O29" s="38">
        <f t="shared" ref="O29" si="6">SUM(K29:N29)</f>
        <v>39</v>
      </c>
      <c r="Q29" s="89"/>
      <c r="R29" s="90"/>
      <c r="S29" s="91"/>
      <c r="T29" s="91"/>
      <c r="U29" s="91"/>
      <c r="V29" s="91"/>
      <c r="W29" s="91"/>
      <c r="X29" s="88"/>
    </row>
    <row r="30" spans="1:24" ht="21" customHeight="1" x14ac:dyDescent="0.25">
      <c r="A30" s="89"/>
      <c r="B30" s="90"/>
      <c r="C30" s="91"/>
      <c r="D30" s="91"/>
      <c r="E30" s="91"/>
      <c r="F30" s="91"/>
      <c r="G30" s="91"/>
      <c r="I30" s="31" t="s">
        <v>305</v>
      </c>
      <c r="J30" s="83">
        <v>15</v>
      </c>
      <c r="K30" s="38"/>
      <c r="L30" s="38"/>
      <c r="M30" s="38"/>
      <c r="N30" s="38">
        <v>29</v>
      </c>
      <c r="O30" s="38">
        <f t="shared" ref="O30" si="7">SUM(K30:N30)</f>
        <v>29</v>
      </c>
      <c r="Q30" s="89"/>
      <c r="R30" s="90"/>
      <c r="S30" s="91"/>
      <c r="T30" s="91"/>
      <c r="U30" s="91"/>
      <c r="V30" s="91"/>
      <c r="W30" s="91"/>
      <c r="X30" s="88"/>
    </row>
    <row r="31" spans="1:24" ht="21" customHeight="1" x14ac:dyDescent="0.25">
      <c r="A31" s="89"/>
      <c r="B31" s="90"/>
      <c r="C31" s="91"/>
      <c r="D31" s="91"/>
      <c r="E31" s="91"/>
      <c r="F31" s="91"/>
      <c r="G31" s="91">
        <f t="shared" si="2"/>
        <v>0</v>
      </c>
      <c r="H31" s="88"/>
      <c r="I31" s="89"/>
      <c r="J31" s="90"/>
      <c r="K31" s="91"/>
      <c r="L31" s="91"/>
      <c r="M31" s="91"/>
      <c r="N31" s="91"/>
      <c r="O31" s="91">
        <f t="shared" si="3"/>
        <v>0</v>
      </c>
      <c r="P31" s="88"/>
      <c r="Q31" s="89"/>
      <c r="R31" s="90"/>
      <c r="S31" s="91"/>
      <c r="T31" s="91"/>
      <c r="U31" s="91"/>
      <c r="V31" s="91"/>
      <c r="W31" s="91"/>
      <c r="X31" s="88"/>
    </row>
    <row r="32" spans="1:24" ht="21" customHeight="1" x14ac:dyDescent="0.25">
      <c r="A32" s="81" t="s">
        <v>208</v>
      </c>
      <c r="B32" s="82"/>
      <c r="C32" s="38" t="s">
        <v>68</v>
      </c>
      <c r="D32" s="38" t="s">
        <v>69</v>
      </c>
      <c r="E32" s="38" t="s">
        <v>70</v>
      </c>
      <c r="F32" s="38" t="s">
        <v>206</v>
      </c>
      <c r="G32" s="38" t="s">
        <v>72</v>
      </c>
      <c r="I32" s="81" t="s">
        <v>209</v>
      </c>
      <c r="J32" s="82"/>
      <c r="K32" s="38" t="s">
        <v>68</v>
      </c>
      <c r="L32" s="38" t="s">
        <v>69</v>
      </c>
      <c r="M32" s="38" t="s">
        <v>70</v>
      </c>
      <c r="N32" s="38" t="s">
        <v>206</v>
      </c>
      <c r="O32" s="38" t="s">
        <v>72</v>
      </c>
      <c r="Q32" s="92"/>
      <c r="R32" s="90"/>
      <c r="S32" s="91"/>
      <c r="T32" s="91"/>
      <c r="U32" s="91"/>
      <c r="V32" s="91"/>
      <c r="W32" s="91"/>
      <c r="X32" s="88"/>
    </row>
    <row r="33" spans="1:24" ht="21" customHeight="1" x14ac:dyDescent="0.25">
      <c r="A33" s="27" t="s">
        <v>36</v>
      </c>
      <c r="B33" s="29" t="s">
        <v>71</v>
      </c>
      <c r="D33" s="39" t="s">
        <v>37</v>
      </c>
      <c r="I33" s="27" t="s">
        <v>36</v>
      </c>
      <c r="J33" s="29" t="s">
        <v>71</v>
      </c>
      <c r="L33" s="39" t="s">
        <v>37</v>
      </c>
      <c r="Q33" s="89"/>
      <c r="R33" s="90"/>
      <c r="S33" s="91"/>
      <c r="T33" s="91"/>
      <c r="U33" s="91"/>
      <c r="V33" s="91"/>
      <c r="W33" s="91"/>
      <c r="X33" s="88"/>
    </row>
    <row r="34" spans="1:24" ht="21" customHeight="1" x14ac:dyDescent="0.25">
      <c r="A34" s="31" t="s">
        <v>234</v>
      </c>
      <c r="B34" s="83">
        <v>15</v>
      </c>
      <c r="C34" s="38">
        <v>20</v>
      </c>
      <c r="D34" s="38">
        <v>21</v>
      </c>
      <c r="E34" s="38">
        <v>22</v>
      </c>
      <c r="F34" s="94">
        <v>35</v>
      </c>
      <c r="G34" s="38">
        <f>SUM(C34:F34)</f>
        <v>98</v>
      </c>
      <c r="I34" s="31" t="s">
        <v>246</v>
      </c>
      <c r="J34" s="83">
        <v>14</v>
      </c>
      <c r="K34" s="38">
        <v>19</v>
      </c>
      <c r="L34" s="38">
        <v>10</v>
      </c>
      <c r="M34" s="38"/>
      <c r="N34" s="38">
        <v>49</v>
      </c>
      <c r="O34" s="38">
        <f>SUM(K34:N34)</f>
        <v>78</v>
      </c>
      <c r="Q34" s="89"/>
      <c r="R34" s="90"/>
      <c r="S34" s="91"/>
      <c r="T34" s="91"/>
      <c r="U34" s="91"/>
      <c r="V34" s="91"/>
      <c r="W34" s="91"/>
      <c r="X34" s="88"/>
    </row>
    <row r="35" spans="1:24" ht="21" customHeight="1" x14ac:dyDescent="0.25">
      <c r="A35" s="84" t="s">
        <v>235</v>
      </c>
      <c r="B35" s="85">
        <v>14</v>
      </c>
      <c r="C35" s="86">
        <v>20</v>
      </c>
      <c r="D35" s="86">
        <v>19</v>
      </c>
      <c r="E35" s="86">
        <v>12</v>
      </c>
      <c r="F35" s="86"/>
      <c r="G35" s="86">
        <f t="shared" ref="G35:G44" si="8">SUM(C35:F35)</f>
        <v>51</v>
      </c>
      <c r="I35" s="31" t="s">
        <v>247</v>
      </c>
      <c r="J35" s="83">
        <v>14</v>
      </c>
      <c r="K35" s="38">
        <v>17</v>
      </c>
      <c r="L35" s="38">
        <v>22</v>
      </c>
      <c r="M35" s="38"/>
      <c r="N35" s="38">
        <v>52</v>
      </c>
      <c r="O35" s="38">
        <f t="shared" ref="O35:O44" si="9">SUM(K35:N35)</f>
        <v>91</v>
      </c>
      <c r="Q35" s="89"/>
      <c r="R35" s="90"/>
      <c r="S35" s="91"/>
      <c r="T35" s="91"/>
      <c r="U35" s="91"/>
      <c r="V35" s="91"/>
      <c r="W35" s="91"/>
      <c r="X35" s="88"/>
    </row>
    <row r="36" spans="1:24" ht="21" customHeight="1" x14ac:dyDescent="0.25">
      <c r="A36" s="31" t="s">
        <v>236</v>
      </c>
      <c r="B36" s="83">
        <v>15</v>
      </c>
      <c r="C36" s="38">
        <v>16</v>
      </c>
      <c r="D36" s="38">
        <v>37</v>
      </c>
      <c r="E36" s="38" t="s">
        <v>250</v>
      </c>
      <c r="F36" s="38">
        <v>47</v>
      </c>
      <c r="G36" s="38">
        <f t="shared" si="8"/>
        <v>100</v>
      </c>
      <c r="I36" s="31" t="s">
        <v>248</v>
      </c>
      <c r="J36" s="83">
        <v>13</v>
      </c>
      <c r="K36" s="38">
        <v>20</v>
      </c>
      <c r="L36" s="38"/>
      <c r="M36" s="38">
        <v>76</v>
      </c>
      <c r="N36" s="38" t="s">
        <v>250</v>
      </c>
      <c r="O36" s="38">
        <f t="shared" si="9"/>
        <v>96</v>
      </c>
      <c r="Q36" s="89"/>
      <c r="R36" s="90"/>
      <c r="S36" s="91"/>
      <c r="T36" s="91"/>
      <c r="U36" s="91"/>
      <c r="V36" s="91"/>
      <c r="W36" s="91"/>
      <c r="X36" s="88"/>
    </row>
    <row r="37" spans="1:24" ht="21" customHeight="1" x14ac:dyDescent="0.25">
      <c r="A37" s="31" t="s">
        <v>257</v>
      </c>
      <c r="B37" s="83">
        <v>15</v>
      </c>
      <c r="C37" s="38"/>
      <c r="D37" s="38">
        <v>40</v>
      </c>
      <c r="E37" s="38" t="s">
        <v>250</v>
      </c>
      <c r="F37" s="38"/>
      <c r="G37" s="38">
        <f t="shared" si="8"/>
        <v>40</v>
      </c>
      <c r="I37" s="31" t="s">
        <v>249</v>
      </c>
      <c r="J37" s="83">
        <v>15</v>
      </c>
      <c r="K37" s="38">
        <v>11</v>
      </c>
      <c r="L37" s="38"/>
      <c r="M37" s="38"/>
      <c r="N37" s="38"/>
      <c r="O37" s="38">
        <f t="shared" si="9"/>
        <v>11</v>
      </c>
      <c r="Q37" s="89"/>
      <c r="R37" s="90"/>
      <c r="S37" s="91"/>
      <c r="T37" s="91"/>
      <c r="U37" s="91"/>
      <c r="V37" s="91"/>
      <c r="W37" s="91"/>
      <c r="X37" s="88"/>
    </row>
    <row r="38" spans="1:24" ht="21" customHeight="1" x14ac:dyDescent="0.25">
      <c r="A38" s="31" t="s">
        <v>258</v>
      </c>
      <c r="B38" s="83">
        <v>15</v>
      </c>
      <c r="C38" s="38"/>
      <c r="D38" s="38">
        <v>17</v>
      </c>
      <c r="E38" s="38"/>
      <c r="F38" s="38"/>
      <c r="G38" s="38">
        <f t="shared" si="8"/>
        <v>17</v>
      </c>
      <c r="I38" s="31" t="s">
        <v>259</v>
      </c>
      <c r="J38" s="83">
        <v>14</v>
      </c>
      <c r="K38" s="38"/>
      <c r="L38" s="38">
        <v>22</v>
      </c>
      <c r="M38" s="38"/>
      <c r="N38" s="38">
        <v>30</v>
      </c>
      <c r="O38" s="38">
        <f t="shared" si="9"/>
        <v>52</v>
      </c>
      <c r="Q38" s="89"/>
      <c r="R38" s="90"/>
      <c r="S38" s="91"/>
      <c r="T38" s="91"/>
      <c r="U38" s="91"/>
      <c r="V38" s="91"/>
      <c r="W38" s="91"/>
      <c r="X38" s="88"/>
    </row>
    <row r="39" spans="1:24" ht="21" customHeight="1" x14ac:dyDescent="0.25">
      <c r="A39" s="31" t="s">
        <v>265</v>
      </c>
      <c r="B39" s="83">
        <v>13</v>
      </c>
      <c r="C39" s="38"/>
      <c r="D39" s="38">
        <v>20</v>
      </c>
      <c r="E39" s="38"/>
      <c r="F39" s="38"/>
      <c r="G39" s="38">
        <f t="shared" si="8"/>
        <v>20</v>
      </c>
      <c r="I39" s="31" t="s">
        <v>260</v>
      </c>
      <c r="J39" s="83">
        <v>15</v>
      </c>
      <c r="K39" s="38"/>
      <c r="L39" s="38">
        <v>60</v>
      </c>
      <c r="M39" s="38" t="s">
        <v>250</v>
      </c>
      <c r="N39" s="38" t="s">
        <v>250</v>
      </c>
      <c r="O39" s="38">
        <f t="shared" si="9"/>
        <v>60</v>
      </c>
      <c r="Q39" s="89"/>
      <c r="R39" s="90"/>
      <c r="S39" s="91"/>
      <c r="T39" s="91"/>
      <c r="U39" s="91"/>
      <c r="V39" s="91"/>
      <c r="W39" s="91"/>
      <c r="X39" s="88"/>
    </row>
    <row r="40" spans="1:24" ht="21" customHeight="1" x14ac:dyDescent="0.25">
      <c r="A40" s="31" t="s">
        <v>266</v>
      </c>
      <c r="B40" s="83">
        <v>14</v>
      </c>
      <c r="C40" s="38"/>
      <c r="D40" s="38">
        <v>14</v>
      </c>
      <c r="E40" s="38">
        <v>16</v>
      </c>
      <c r="F40" s="38"/>
      <c r="G40" s="38">
        <f t="shared" si="8"/>
        <v>30</v>
      </c>
      <c r="I40" s="31" t="s">
        <v>270</v>
      </c>
      <c r="J40" s="83">
        <v>15</v>
      </c>
      <c r="K40" s="38"/>
      <c r="L40" s="38">
        <v>19</v>
      </c>
      <c r="M40" s="38"/>
      <c r="N40" s="38"/>
      <c r="O40" s="38">
        <f t="shared" si="9"/>
        <v>19</v>
      </c>
      <c r="Q40" s="89"/>
      <c r="R40" s="90"/>
      <c r="S40" s="91"/>
      <c r="T40" s="91"/>
      <c r="U40" s="91"/>
      <c r="V40" s="91"/>
      <c r="W40" s="91"/>
      <c r="X40" s="88"/>
    </row>
    <row r="41" spans="1:24" ht="21" customHeight="1" x14ac:dyDescent="0.25">
      <c r="A41" s="31"/>
      <c r="B41" s="83"/>
      <c r="C41" s="38"/>
      <c r="D41" s="38"/>
      <c r="E41" s="38"/>
      <c r="F41" s="38"/>
      <c r="G41" s="38">
        <f t="shared" si="8"/>
        <v>0</v>
      </c>
      <c r="I41" s="31" t="s">
        <v>271</v>
      </c>
      <c r="J41" s="83">
        <v>14</v>
      </c>
      <c r="K41" s="38"/>
      <c r="L41" s="38">
        <v>58</v>
      </c>
      <c r="M41" s="38" t="s">
        <v>250</v>
      </c>
      <c r="N41" s="38" t="s">
        <v>250</v>
      </c>
      <c r="O41" s="38">
        <f t="shared" si="9"/>
        <v>58</v>
      </c>
      <c r="Q41" s="89"/>
      <c r="R41" s="90"/>
      <c r="S41" s="91"/>
      <c r="T41" s="91"/>
      <c r="U41" s="91"/>
      <c r="V41" s="91"/>
      <c r="W41" s="91"/>
      <c r="X41" s="88"/>
    </row>
    <row r="42" spans="1:24" ht="21" customHeight="1" x14ac:dyDescent="0.25">
      <c r="A42" s="31"/>
      <c r="B42" s="83"/>
      <c r="C42" s="38"/>
      <c r="D42" s="38"/>
      <c r="E42" s="38"/>
      <c r="F42" s="38"/>
      <c r="G42" s="38">
        <f t="shared" si="8"/>
        <v>0</v>
      </c>
      <c r="I42" s="31" t="s">
        <v>286</v>
      </c>
      <c r="J42" s="83">
        <v>15</v>
      </c>
      <c r="K42" s="38"/>
      <c r="L42" s="38"/>
      <c r="M42" s="38">
        <v>19</v>
      </c>
      <c r="N42" s="38"/>
      <c r="O42" s="38">
        <f t="shared" si="9"/>
        <v>19</v>
      </c>
      <c r="Q42" s="89"/>
      <c r="R42" s="90"/>
      <c r="S42" s="91"/>
      <c r="T42" s="91"/>
      <c r="U42" s="91"/>
      <c r="V42" s="91"/>
      <c r="W42" s="91"/>
      <c r="X42" s="88"/>
    </row>
    <row r="43" spans="1:24" ht="21" customHeight="1" x14ac:dyDescent="0.25">
      <c r="A43" s="31"/>
      <c r="B43" s="83"/>
      <c r="C43" s="38"/>
      <c r="D43" s="38"/>
      <c r="E43" s="38"/>
      <c r="F43" s="38"/>
      <c r="G43" s="38">
        <f t="shared" si="8"/>
        <v>0</v>
      </c>
      <c r="I43" s="31" t="s">
        <v>306</v>
      </c>
      <c r="J43" s="83">
        <v>15</v>
      </c>
      <c r="K43" s="38"/>
      <c r="L43" s="38"/>
      <c r="M43" s="38"/>
      <c r="N43" s="38">
        <v>64</v>
      </c>
      <c r="O43" s="38">
        <f t="shared" si="9"/>
        <v>64</v>
      </c>
      <c r="Q43" s="89"/>
      <c r="R43" s="90"/>
      <c r="S43" s="91"/>
      <c r="T43" s="91"/>
      <c r="U43" s="91"/>
      <c r="V43" s="91"/>
      <c r="W43" s="91"/>
      <c r="X43" s="88"/>
    </row>
    <row r="44" spans="1:24" ht="21" customHeight="1" x14ac:dyDescent="0.25">
      <c r="A44" s="89"/>
      <c r="B44" s="90"/>
      <c r="C44" s="91"/>
      <c r="D44" s="91"/>
      <c r="E44" s="91"/>
      <c r="F44" s="91"/>
      <c r="G44" s="91">
        <f t="shared" si="8"/>
        <v>0</v>
      </c>
      <c r="H44" s="88"/>
      <c r="I44" s="89"/>
      <c r="J44" s="90"/>
      <c r="K44" s="91"/>
      <c r="L44" s="91"/>
      <c r="M44" s="91"/>
      <c r="N44" s="91"/>
      <c r="O44" s="91">
        <f t="shared" si="9"/>
        <v>0</v>
      </c>
      <c r="Q44" s="89"/>
      <c r="R44" s="90"/>
      <c r="S44" s="91"/>
      <c r="T44" s="91"/>
      <c r="U44" s="91"/>
      <c r="V44" s="91"/>
      <c r="W44" s="91"/>
      <c r="X44" s="88"/>
    </row>
    <row r="45" spans="1:24" ht="21" customHeight="1" x14ac:dyDescent="0.25">
      <c r="A45" s="81" t="s">
        <v>207</v>
      </c>
      <c r="B45" s="82"/>
      <c r="C45" s="38" t="s">
        <v>68</v>
      </c>
      <c r="D45" s="38" t="s">
        <v>69</v>
      </c>
      <c r="E45" s="38" t="s">
        <v>70</v>
      </c>
      <c r="F45" s="38" t="s">
        <v>206</v>
      </c>
      <c r="G45" s="38" t="s">
        <v>72</v>
      </c>
      <c r="I45" s="81" t="s">
        <v>214</v>
      </c>
      <c r="J45" s="82"/>
      <c r="K45" s="38" t="s">
        <v>68</v>
      </c>
      <c r="L45" s="38" t="s">
        <v>69</v>
      </c>
      <c r="M45" s="38" t="s">
        <v>70</v>
      </c>
      <c r="N45" s="38" t="s">
        <v>206</v>
      </c>
      <c r="O45" s="38" t="s">
        <v>72</v>
      </c>
      <c r="P45" s="39"/>
      <c r="Q45" s="30"/>
      <c r="S45" s="29"/>
      <c r="T45" s="29"/>
      <c r="U45" s="29"/>
      <c r="V45" s="29"/>
      <c r="W45" s="29"/>
    </row>
    <row r="46" spans="1:24" ht="21" customHeight="1" x14ac:dyDescent="0.25">
      <c r="A46" s="27" t="s">
        <v>36</v>
      </c>
      <c r="B46" s="29" t="s">
        <v>71</v>
      </c>
      <c r="D46" s="39" t="s">
        <v>37</v>
      </c>
      <c r="I46" s="27" t="s">
        <v>36</v>
      </c>
      <c r="J46" s="29" t="s">
        <v>71</v>
      </c>
      <c r="L46" s="39" t="s">
        <v>37</v>
      </c>
      <c r="P46" s="39"/>
      <c r="Q46" s="30"/>
      <c r="S46" s="29"/>
      <c r="T46" s="29"/>
      <c r="U46" s="29"/>
      <c r="V46" s="29"/>
      <c r="W46" s="29"/>
    </row>
    <row r="47" spans="1:24" ht="21" customHeight="1" x14ac:dyDescent="0.25">
      <c r="A47" s="31" t="s">
        <v>241</v>
      </c>
      <c r="B47" s="83">
        <v>15</v>
      </c>
      <c r="C47" s="38">
        <v>20</v>
      </c>
      <c r="D47" s="38">
        <v>8</v>
      </c>
      <c r="E47" s="38">
        <v>85</v>
      </c>
      <c r="F47" s="38" t="s">
        <v>282</v>
      </c>
      <c r="G47" s="38">
        <f>SUM(C47:F47)</f>
        <v>113</v>
      </c>
      <c r="I47" s="31" t="s">
        <v>232</v>
      </c>
      <c r="J47" s="83">
        <v>14</v>
      </c>
      <c r="K47" s="38">
        <v>22</v>
      </c>
      <c r="L47" s="38"/>
      <c r="M47" s="38"/>
      <c r="N47" s="38"/>
      <c r="O47" s="38">
        <f>SUM(K47:N47)</f>
        <v>22</v>
      </c>
      <c r="P47" s="39"/>
      <c r="Q47" s="30"/>
      <c r="S47" s="29"/>
      <c r="T47" s="29"/>
      <c r="U47" s="29"/>
      <c r="V47" s="29"/>
      <c r="W47" s="29"/>
    </row>
    <row r="48" spans="1:24" ht="21" customHeight="1" x14ac:dyDescent="0.25">
      <c r="A48" s="84" t="s">
        <v>242</v>
      </c>
      <c r="B48" s="85">
        <v>14</v>
      </c>
      <c r="C48" s="86">
        <v>22</v>
      </c>
      <c r="D48" s="86">
        <v>92</v>
      </c>
      <c r="E48" s="86" t="s">
        <v>250</v>
      </c>
      <c r="F48" s="86" t="s">
        <v>250</v>
      </c>
      <c r="G48" s="86">
        <f t="shared" ref="G48:G57" si="10">SUM(C48:F48)</f>
        <v>114</v>
      </c>
      <c r="I48" s="31" t="s">
        <v>233</v>
      </c>
      <c r="J48" s="83">
        <v>14</v>
      </c>
      <c r="K48" s="38">
        <v>52</v>
      </c>
      <c r="L48" s="38" t="s">
        <v>250</v>
      </c>
      <c r="M48" s="38" t="s">
        <v>250</v>
      </c>
      <c r="N48" s="38"/>
      <c r="O48" s="38">
        <f t="shared" ref="O48:O57" si="11">SUM(K48:N48)</f>
        <v>52</v>
      </c>
      <c r="P48" s="39"/>
      <c r="Q48" s="30"/>
      <c r="S48" s="29"/>
      <c r="T48" s="29"/>
      <c r="U48" s="29"/>
      <c r="V48" s="29"/>
      <c r="W48" s="29"/>
    </row>
    <row r="49" spans="1:23" ht="21" customHeight="1" x14ac:dyDescent="0.25">
      <c r="A49" s="31" t="s">
        <v>245</v>
      </c>
      <c r="B49" s="83">
        <v>14</v>
      </c>
      <c r="C49" s="38">
        <v>20</v>
      </c>
      <c r="D49" s="38">
        <v>21</v>
      </c>
      <c r="E49" s="38">
        <v>23</v>
      </c>
      <c r="F49" s="38">
        <v>75</v>
      </c>
      <c r="G49" s="38">
        <f t="shared" si="10"/>
        <v>139</v>
      </c>
      <c r="I49" s="31" t="s">
        <v>230</v>
      </c>
      <c r="J49" s="83">
        <v>14</v>
      </c>
      <c r="K49" s="38">
        <v>19</v>
      </c>
      <c r="L49" s="38"/>
      <c r="M49" s="38">
        <v>80</v>
      </c>
      <c r="N49" s="38" t="s">
        <v>250</v>
      </c>
      <c r="O49" s="38">
        <f t="shared" si="11"/>
        <v>99</v>
      </c>
      <c r="P49" s="39"/>
      <c r="Q49" s="30"/>
      <c r="S49" s="29"/>
      <c r="T49" s="29"/>
      <c r="U49" s="29"/>
      <c r="V49" s="29"/>
      <c r="W49" s="29"/>
    </row>
    <row r="50" spans="1:23" ht="21" customHeight="1" x14ac:dyDescent="0.25">
      <c r="A50" s="31" t="s">
        <v>244</v>
      </c>
      <c r="B50" s="83">
        <v>13</v>
      </c>
      <c r="C50" s="38">
        <v>51</v>
      </c>
      <c r="D50" s="38" t="s">
        <v>250</v>
      </c>
      <c r="E50" s="38" t="s">
        <v>250</v>
      </c>
      <c r="F50" s="38">
        <v>38</v>
      </c>
      <c r="G50" s="38">
        <f t="shared" si="10"/>
        <v>89</v>
      </c>
      <c r="I50" s="31" t="s">
        <v>231</v>
      </c>
      <c r="J50" s="83">
        <v>15</v>
      </c>
      <c r="K50" s="38">
        <v>12</v>
      </c>
      <c r="L50" s="38">
        <v>65</v>
      </c>
      <c r="M50" s="38" t="s">
        <v>250</v>
      </c>
      <c r="N50" s="38" t="s">
        <v>250</v>
      </c>
      <c r="O50" s="38">
        <f t="shared" si="11"/>
        <v>77</v>
      </c>
      <c r="P50" s="39"/>
      <c r="Q50" s="30"/>
      <c r="S50" s="29"/>
      <c r="T50" s="29"/>
      <c r="U50" s="29"/>
      <c r="V50" s="29"/>
      <c r="W50" s="29"/>
    </row>
    <row r="51" spans="1:23" ht="21" customHeight="1" x14ac:dyDescent="0.25">
      <c r="A51" s="31" t="s">
        <v>243</v>
      </c>
      <c r="B51" s="83">
        <v>14</v>
      </c>
      <c r="C51" s="38">
        <v>5</v>
      </c>
      <c r="D51" s="38">
        <v>49</v>
      </c>
      <c r="E51" s="38" t="s">
        <v>250</v>
      </c>
      <c r="F51" s="38"/>
      <c r="G51" s="38">
        <f t="shared" si="10"/>
        <v>54</v>
      </c>
      <c r="I51" s="31" t="s">
        <v>283</v>
      </c>
      <c r="J51" s="83">
        <v>14</v>
      </c>
      <c r="K51" s="38"/>
      <c r="L51" s="38"/>
      <c r="M51" s="38">
        <v>41</v>
      </c>
      <c r="N51" s="38" t="s">
        <v>250</v>
      </c>
      <c r="O51" s="38">
        <f t="shared" si="11"/>
        <v>41</v>
      </c>
      <c r="P51" s="39"/>
      <c r="Q51" s="30"/>
      <c r="S51" s="29"/>
      <c r="T51" s="29"/>
      <c r="U51" s="29"/>
      <c r="V51" s="29"/>
      <c r="W51" s="29"/>
    </row>
    <row r="52" spans="1:23" ht="21" customHeight="1" x14ac:dyDescent="0.25">
      <c r="A52" s="31" t="s">
        <v>279</v>
      </c>
      <c r="B52" s="83">
        <v>15</v>
      </c>
      <c r="C52" s="38"/>
      <c r="D52" s="38">
        <v>37</v>
      </c>
      <c r="E52" s="38" t="s">
        <v>250</v>
      </c>
      <c r="F52" s="38">
        <v>18</v>
      </c>
      <c r="G52" s="38">
        <f t="shared" si="10"/>
        <v>55</v>
      </c>
      <c r="I52" s="31" t="s">
        <v>295</v>
      </c>
      <c r="J52" s="83">
        <v>14</v>
      </c>
      <c r="K52" s="38"/>
      <c r="L52" s="38"/>
      <c r="M52" s="38">
        <v>74</v>
      </c>
      <c r="N52" s="38" t="s">
        <v>250</v>
      </c>
      <c r="O52" s="38">
        <f t="shared" si="11"/>
        <v>74</v>
      </c>
      <c r="P52" s="39"/>
      <c r="Q52" s="30"/>
      <c r="S52" s="29"/>
      <c r="T52" s="29"/>
      <c r="U52" s="29"/>
      <c r="V52" s="29"/>
      <c r="W52" s="29"/>
    </row>
    <row r="53" spans="1:23" ht="21" customHeight="1" x14ac:dyDescent="0.25">
      <c r="A53" s="31"/>
      <c r="B53" s="83"/>
      <c r="C53" s="38"/>
      <c r="D53" s="38"/>
      <c r="E53" s="38"/>
      <c r="F53" s="38"/>
      <c r="G53" s="38">
        <f t="shared" si="10"/>
        <v>0</v>
      </c>
      <c r="I53" s="31" t="s">
        <v>296</v>
      </c>
      <c r="J53" s="83">
        <v>14</v>
      </c>
      <c r="K53" s="38"/>
      <c r="L53" s="38"/>
      <c r="M53" s="38">
        <v>8</v>
      </c>
      <c r="N53" s="38">
        <v>77</v>
      </c>
      <c r="O53" s="38">
        <f t="shared" si="11"/>
        <v>85</v>
      </c>
      <c r="P53" s="39"/>
      <c r="Q53" s="30"/>
      <c r="S53" s="29"/>
      <c r="T53" s="29"/>
      <c r="U53" s="29"/>
      <c r="V53" s="29"/>
      <c r="W53" s="29"/>
    </row>
    <row r="54" spans="1:23" ht="21" customHeight="1" x14ac:dyDescent="0.25">
      <c r="A54" s="31"/>
      <c r="B54" s="83"/>
      <c r="C54" s="38"/>
      <c r="D54" s="38"/>
      <c r="E54" s="38"/>
      <c r="F54" s="38"/>
      <c r="G54" s="38">
        <f t="shared" si="10"/>
        <v>0</v>
      </c>
      <c r="I54" s="31" t="s">
        <v>301</v>
      </c>
      <c r="J54" s="83">
        <v>14</v>
      </c>
      <c r="K54" s="38"/>
      <c r="L54" s="38"/>
      <c r="M54" s="38"/>
      <c r="N54" s="38">
        <v>26</v>
      </c>
      <c r="O54" s="38">
        <f t="shared" si="11"/>
        <v>26</v>
      </c>
      <c r="P54" s="39"/>
      <c r="Q54" s="30"/>
      <c r="S54" s="29"/>
      <c r="T54" s="29"/>
      <c r="U54" s="29"/>
      <c r="V54" s="29"/>
      <c r="W54" s="29"/>
    </row>
    <row r="55" spans="1:23" ht="21" customHeight="1" x14ac:dyDescent="0.25">
      <c r="A55" s="31"/>
      <c r="B55" s="83"/>
      <c r="C55" s="38"/>
      <c r="D55" s="38"/>
      <c r="E55" s="38"/>
      <c r="F55" s="38"/>
      <c r="G55" s="38">
        <f t="shared" si="10"/>
        <v>0</v>
      </c>
      <c r="I55" s="31"/>
      <c r="J55" s="83"/>
      <c r="K55" s="38"/>
      <c r="L55" s="38"/>
      <c r="M55" s="38"/>
      <c r="N55" s="38"/>
      <c r="O55" s="38">
        <f t="shared" si="11"/>
        <v>0</v>
      </c>
      <c r="P55" s="39"/>
      <c r="Q55" s="30"/>
      <c r="S55" s="29"/>
      <c r="T55" s="29"/>
      <c r="U55" s="29"/>
      <c r="V55" s="29"/>
      <c r="W55" s="29"/>
    </row>
    <row r="56" spans="1:23" ht="21" customHeight="1" x14ac:dyDescent="0.25">
      <c r="A56" s="31"/>
      <c r="B56" s="83"/>
      <c r="C56" s="38"/>
      <c r="D56" s="38"/>
      <c r="E56" s="38"/>
      <c r="F56" s="38"/>
      <c r="G56" s="38">
        <f t="shared" si="10"/>
        <v>0</v>
      </c>
      <c r="I56" s="31"/>
      <c r="J56" s="83"/>
      <c r="K56" s="38"/>
      <c r="L56" s="38"/>
      <c r="M56" s="38"/>
      <c r="N56" s="38"/>
      <c r="O56" s="38">
        <f t="shared" si="11"/>
        <v>0</v>
      </c>
      <c r="P56" s="39"/>
      <c r="Q56" s="30"/>
      <c r="S56" s="29"/>
      <c r="T56" s="29"/>
      <c r="U56" s="29"/>
      <c r="V56" s="29"/>
      <c r="W56" s="29"/>
    </row>
    <row r="57" spans="1:23" s="88" customFormat="1" ht="21" customHeight="1" x14ac:dyDescent="0.25">
      <c r="A57" s="89"/>
      <c r="B57" s="90"/>
      <c r="C57" s="91"/>
      <c r="D57" s="91"/>
      <c r="E57" s="91"/>
      <c r="F57" s="91"/>
      <c r="G57" s="91">
        <f t="shared" si="10"/>
        <v>0</v>
      </c>
      <c r="I57" s="89"/>
      <c r="J57" s="90"/>
      <c r="K57" s="91"/>
      <c r="L57" s="91"/>
      <c r="M57" s="91"/>
      <c r="N57" s="91"/>
      <c r="O57" s="91">
        <f t="shared" si="11"/>
        <v>0</v>
      </c>
      <c r="P57" s="91"/>
      <c r="R57" s="90"/>
      <c r="S57" s="90"/>
      <c r="T57" s="90"/>
      <c r="U57" s="90"/>
      <c r="V57" s="90"/>
      <c r="W57" s="90"/>
    </row>
    <row r="58" spans="1:23" ht="21" customHeight="1" x14ac:dyDescent="0.25">
      <c r="A58" s="81" t="s">
        <v>211</v>
      </c>
      <c r="B58" s="82"/>
      <c r="C58" s="38" t="s">
        <v>68</v>
      </c>
      <c r="D58" s="38" t="s">
        <v>69</v>
      </c>
      <c r="E58" s="38" t="s">
        <v>70</v>
      </c>
      <c r="F58" s="38" t="s">
        <v>206</v>
      </c>
      <c r="G58" s="38" t="s">
        <v>72</v>
      </c>
      <c r="I58" s="81" t="s">
        <v>210</v>
      </c>
      <c r="J58" s="82"/>
      <c r="K58" s="38" t="s">
        <v>68</v>
      </c>
      <c r="L58" s="38" t="s">
        <v>69</v>
      </c>
      <c r="M58" s="38" t="s">
        <v>70</v>
      </c>
      <c r="N58" s="38" t="s">
        <v>206</v>
      </c>
      <c r="O58" s="38" t="s">
        <v>72</v>
      </c>
      <c r="V58" s="29"/>
    </row>
    <row r="59" spans="1:23" ht="21" customHeight="1" x14ac:dyDescent="0.25">
      <c r="A59" s="27" t="s">
        <v>36</v>
      </c>
      <c r="B59" s="29" t="s">
        <v>71</v>
      </c>
      <c r="D59" s="39" t="s">
        <v>37</v>
      </c>
      <c r="I59" s="27" t="s">
        <v>36</v>
      </c>
      <c r="J59" s="29" t="s">
        <v>71</v>
      </c>
      <c r="L59" s="39" t="s">
        <v>37</v>
      </c>
      <c r="V59" s="29"/>
    </row>
    <row r="60" spans="1:23" ht="21" customHeight="1" x14ac:dyDescent="0.25">
      <c r="A60" s="31" t="s">
        <v>253</v>
      </c>
      <c r="B60" s="83">
        <v>15</v>
      </c>
      <c r="C60" s="38"/>
      <c r="D60" s="38">
        <v>38</v>
      </c>
      <c r="E60" s="38" t="s">
        <v>250</v>
      </c>
      <c r="F60" s="38">
        <v>84</v>
      </c>
      <c r="G60" s="38">
        <f>SUM(C60:F60)</f>
        <v>122</v>
      </c>
      <c r="I60" s="31" t="s">
        <v>237</v>
      </c>
      <c r="J60" s="83">
        <v>15</v>
      </c>
      <c r="K60" s="38">
        <v>23</v>
      </c>
      <c r="L60" s="38">
        <v>11</v>
      </c>
      <c r="M60" s="38"/>
      <c r="N60" s="38"/>
      <c r="O60" s="38">
        <f>SUM(K60:N60)</f>
        <v>34</v>
      </c>
      <c r="V60" s="29"/>
    </row>
    <row r="61" spans="1:23" ht="21" customHeight="1" x14ac:dyDescent="0.25">
      <c r="A61" s="31" t="s">
        <v>254</v>
      </c>
      <c r="B61" s="83">
        <v>14</v>
      </c>
      <c r="C61" s="38"/>
      <c r="D61" s="38">
        <v>20</v>
      </c>
      <c r="E61" s="38">
        <v>20</v>
      </c>
      <c r="F61" s="38"/>
      <c r="G61" s="38">
        <f t="shared" ref="G61:G71" si="12">SUM(C61:F61)</f>
        <v>40</v>
      </c>
      <c r="I61" s="31" t="s">
        <v>238</v>
      </c>
      <c r="J61" s="83">
        <v>15</v>
      </c>
      <c r="K61" s="38">
        <v>53</v>
      </c>
      <c r="L61" s="38" t="s">
        <v>250</v>
      </c>
      <c r="M61" s="38" t="s">
        <v>250</v>
      </c>
      <c r="N61" s="38">
        <v>25</v>
      </c>
      <c r="O61" s="38">
        <f t="shared" ref="O61:O73" si="13">SUM(K61:N61)</f>
        <v>78</v>
      </c>
      <c r="V61" s="29"/>
    </row>
    <row r="62" spans="1:23" ht="21" customHeight="1" x14ac:dyDescent="0.25">
      <c r="A62" s="31" t="s">
        <v>255</v>
      </c>
      <c r="B62" s="83">
        <v>15</v>
      </c>
      <c r="C62" s="38"/>
      <c r="D62" s="38">
        <v>10</v>
      </c>
      <c r="E62" s="38">
        <v>93</v>
      </c>
      <c r="F62" s="38" t="s">
        <v>250</v>
      </c>
      <c r="G62" s="38">
        <f t="shared" si="12"/>
        <v>103</v>
      </c>
      <c r="I62" s="31" t="s">
        <v>239</v>
      </c>
      <c r="J62" s="83">
        <v>15</v>
      </c>
      <c r="K62" s="38">
        <v>23</v>
      </c>
      <c r="L62" s="38">
        <v>73</v>
      </c>
      <c r="M62" s="38" t="s">
        <v>250</v>
      </c>
      <c r="N62" s="38" t="s">
        <v>250</v>
      </c>
      <c r="O62" s="38">
        <f t="shared" si="13"/>
        <v>96</v>
      </c>
      <c r="V62" s="29"/>
    </row>
    <row r="63" spans="1:23" ht="21" customHeight="1" x14ac:dyDescent="0.25">
      <c r="A63" s="31" t="s">
        <v>256</v>
      </c>
      <c r="B63" s="83">
        <v>15</v>
      </c>
      <c r="C63" s="38"/>
      <c r="D63" s="38">
        <v>17</v>
      </c>
      <c r="E63" s="38">
        <v>19</v>
      </c>
      <c r="F63" s="94">
        <v>65</v>
      </c>
      <c r="G63" s="38">
        <f t="shared" si="12"/>
        <v>101</v>
      </c>
      <c r="I63" s="31" t="s">
        <v>240</v>
      </c>
      <c r="J63" s="83">
        <v>15</v>
      </c>
      <c r="K63" s="38">
        <v>19</v>
      </c>
      <c r="L63" s="38">
        <v>21</v>
      </c>
      <c r="M63" s="38"/>
      <c r="N63" s="38"/>
      <c r="O63" s="38">
        <f t="shared" si="13"/>
        <v>40</v>
      </c>
      <c r="V63" s="29"/>
    </row>
    <row r="64" spans="1:23" ht="21" customHeight="1" x14ac:dyDescent="0.25">
      <c r="A64" s="31" t="s">
        <v>276</v>
      </c>
      <c r="B64" s="83">
        <v>15</v>
      </c>
      <c r="C64" s="38"/>
      <c r="D64" s="38">
        <v>67</v>
      </c>
      <c r="E64" s="38" t="s">
        <v>250</v>
      </c>
      <c r="F64" s="38" t="s">
        <v>250</v>
      </c>
      <c r="G64" s="38">
        <f t="shared" si="12"/>
        <v>67</v>
      </c>
      <c r="I64" s="31" t="s">
        <v>262</v>
      </c>
      <c r="J64" s="83">
        <v>15</v>
      </c>
      <c r="K64" s="38"/>
      <c r="L64" s="38">
        <v>4</v>
      </c>
      <c r="M64" s="38">
        <v>19</v>
      </c>
      <c r="N64" s="38">
        <v>73</v>
      </c>
      <c r="O64" s="38">
        <f t="shared" si="13"/>
        <v>96</v>
      </c>
      <c r="V64" s="29"/>
    </row>
    <row r="65" spans="1:22" ht="21" customHeight="1" x14ac:dyDescent="0.25">
      <c r="A65" s="31" t="s">
        <v>288</v>
      </c>
      <c r="B65" s="83">
        <v>15</v>
      </c>
      <c r="C65" s="38"/>
      <c r="D65" s="38"/>
      <c r="E65" s="38">
        <v>4</v>
      </c>
      <c r="F65" s="38"/>
      <c r="G65" s="38">
        <f t="shared" si="12"/>
        <v>4</v>
      </c>
      <c r="I65" s="31" t="s">
        <v>281</v>
      </c>
      <c r="J65" s="83">
        <v>15</v>
      </c>
      <c r="K65" s="38"/>
      <c r="L65" s="38">
        <v>21</v>
      </c>
      <c r="M65" s="38">
        <v>69</v>
      </c>
      <c r="N65" s="38" t="s">
        <v>250</v>
      </c>
      <c r="O65" s="38">
        <f t="shared" si="13"/>
        <v>90</v>
      </c>
      <c r="V65" s="29"/>
    </row>
    <row r="66" spans="1:22" ht="21" customHeight="1" x14ac:dyDescent="0.25">
      <c r="A66" s="31" t="s">
        <v>294</v>
      </c>
      <c r="B66" s="83">
        <v>14</v>
      </c>
      <c r="C66" s="38"/>
      <c r="D66" s="38"/>
      <c r="E66" s="38">
        <v>8</v>
      </c>
      <c r="F66" s="38"/>
      <c r="G66" s="38">
        <f t="shared" si="12"/>
        <v>8</v>
      </c>
      <c r="I66" s="31" t="s">
        <v>280</v>
      </c>
      <c r="J66" s="83">
        <v>15</v>
      </c>
      <c r="K66" s="38"/>
      <c r="L66" s="38">
        <v>38</v>
      </c>
      <c r="M66" s="38" t="s">
        <v>250</v>
      </c>
      <c r="N66" s="38"/>
      <c r="O66" s="38">
        <f t="shared" si="13"/>
        <v>38</v>
      </c>
      <c r="V66" s="29"/>
    </row>
    <row r="67" spans="1:22" ht="21" customHeight="1" x14ac:dyDescent="0.25">
      <c r="A67" s="31"/>
      <c r="B67" s="83"/>
      <c r="C67" s="38"/>
      <c r="D67" s="38"/>
      <c r="E67" s="38"/>
      <c r="F67" s="38"/>
      <c r="G67" s="38">
        <f t="shared" si="12"/>
        <v>0</v>
      </c>
      <c r="I67" s="31"/>
      <c r="J67" s="83"/>
      <c r="K67" s="38"/>
      <c r="L67" s="38"/>
      <c r="M67" s="38"/>
      <c r="N67" s="38"/>
      <c r="O67" s="38">
        <f t="shared" si="13"/>
        <v>0</v>
      </c>
      <c r="V67" s="29"/>
    </row>
    <row r="68" spans="1:22" ht="21" customHeight="1" x14ac:dyDescent="0.25">
      <c r="A68" s="31"/>
      <c r="B68" s="83"/>
      <c r="C68" s="38"/>
      <c r="D68" s="38"/>
      <c r="E68" s="38"/>
      <c r="F68" s="38"/>
      <c r="G68" s="38">
        <f t="shared" si="12"/>
        <v>0</v>
      </c>
      <c r="I68" s="31"/>
      <c r="J68" s="83"/>
      <c r="K68" s="38"/>
      <c r="L68" s="38"/>
      <c r="M68" s="38"/>
      <c r="N68" s="38"/>
      <c r="O68" s="38">
        <f t="shared" si="13"/>
        <v>0</v>
      </c>
      <c r="V68" s="29"/>
    </row>
    <row r="69" spans="1:22" ht="21" customHeight="1" x14ac:dyDescent="0.25">
      <c r="A69" s="31"/>
      <c r="B69" s="83"/>
      <c r="C69" s="38"/>
      <c r="D69" s="38"/>
      <c r="E69" s="38"/>
      <c r="F69" s="38"/>
      <c r="G69" s="38">
        <f t="shared" si="12"/>
        <v>0</v>
      </c>
      <c r="I69" s="31"/>
      <c r="J69" s="83"/>
      <c r="K69" s="38"/>
      <c r="L69" s="38"/>
      <c r="M69" s="38"/>
      <c r="N69" s="38"/>
      <c r="O69" s="38">
        <f t="shared" si="13"/>
        <v>0</v>
      </c>
      <c r="V69" s="29"/>
    </row>
    <row r="70" spans="1:22" ht="21.6" customHeight="1" x14ac:dyDescent="0.25">
      <c r="A70" s="31"/>
      <c r="B70" s="83"/>
      <c r="C70" s="38"/>
      <c r="D70" s="38"/>
      <c r="E70" s="38"/>
      <c r="F70" s="38"/>
      <c r="G70" s="38">
        <f t="shared" si="12"/>
        <v>0</v>
      </c>
      <c r="I70" s="31"/>
      <c r="J70" s="83"/>
      <c r="K70" s="38"/>
      <c r="L70" s="38"/>
      <c r="M70" s="38"/>
      <c r="N70" s="38"/>
      <c r="O70" s="38">
        <f t="shared" si="13"/>
        <v>0</v>
      </c>
    </row>
    <row r="71" spans="1:22" ht="21.6" customHeight="1" x14ac:dyDescent="0.25">
      <c r="A71" s="31"/>
      <c r="B71" s="83"/>
      <c r="C71" s="38"/>
      <c r="D71" s="38"/>
      <c r="E71" s="38"/>
      <c r="F71" s="38"/>
      <c r="G71" s="38">
        <f t="shared" si="12"/>
        <v>0</v>
      </c>
      <c r="I71" s="31"/>
      <c r="J71" s="83"/>
      <c r="K71" s="38"/>
      <c r="L71" s="38"/>
      <c r="M71" s="38"/>
      <c r="N71" s="38"/>
      <c r="O71" s="38">
        <f t="shared" si="13"/>
        <v>0</v>
      </c>
    </row>
    <row r="72" spans="1:22" ht="21.6" customHeight="1" x14ac:dyDescent="0.25">
      <c r="H72" s="88"/>
      <c r="I72" s="89"/>
      <c r="J72" s="90"/>
      <c r="K72" s="91"/>
      <c r="L72" s="91"/>
      <c r="M72" s="91"/>
      <c r="N72" s="91"/>
      <c r="O72" s="91">
        <f t="shared" si="13"/>
        <v>0</v>
      </c>
      <c r="P72" s="88"/>
    </row>
    <row r="73" spans="1:22" ht="21.6" customHeight="1" x14ac:dyDescent="0.25">
      <c r="H73" s="88"/>
      <c r="I73" s="89"/>
      <c r="J73" s="90"/>
      <c r="K73" s="91"/>
      <c r="L73" s="91"/>
      <c r="M73" s="91"/>
      <c r="N73" s="91"/>
      <c r="O73" s="91">
        <f t="shared" si="13"/>
        <v>0</v>
      </c>
      <c r="P73" s="88"/>
    </row>
    <row r="74" spans="1:22" x14ac:dyDescent="0.25">
      <c r="H74" s="88"/>
      <c r="I74" s="89"/>
      <c r="J74" s="90"/>
      <c r="K74" s="91"/>
      <c r="L74" s="91"/>
      <c r="M74" s="91"/>
      <c r="N74" s="91"/>
      <c r="O74" s="91"/>
      <c r="P74" s="88"/>
    </row>
  </sheetData>
  <mergeCells count="1">
    <mergeCell ref="A1:O1"/>
  </mergeCells>
  <pageMargins left="0.31496062992125984" right="0.31496062992125984" top="0.19685039370078741" bottom="0.19685039370078741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/>
  </sheetViews>
  <sheetFormatPr defaultColWidth="9.109375" defaultRowHeight="104.25" customHeight="1" x14ac:dyDescent="0.25"/>
  <cols>
    <col min="1" max="1" width="70.5546875" style="43" customWidth="1"/>
    <col min="2" max="2" width="43.44140625" style="44" customWidth="1"/>
    <col min="3" max="3" width="22.88671875" style="44" customWidth="1"/>
    <col min="4" max="16384" width="9.109375" style="44"/>
  </cols>
  <sheetData>
    <row r="1" spans="1:3" ht="67.5" customHeight="1" x14ac:dyDescent="0.25">
      <c r="A1" s="80" t="s">
        <v>203</v>
      </c>
      <c r="B1" s="47" t="s">
        <v>204</v>
      </c>
      <c r="C1" s="47" t="s">
        <v>205</v>
      </c>
    </row>
    <row r="2" spans="1:3" ht="104.25" customHeight="1" x14ac:dyDescent="0.25">
      <c r="A2" s="79"/>
      <c r="B2" s="46"/>
      <c r="C2" s="46"/>
    </row>
    <row r="3" spans="1:3" ht="104.25" customHeight="1" x14ac:dyDescent="0.25">
      <c r="A3" s="79"/>
      <c r="B3" s="45"/>
      <c r="C3" s="46"/>
    </row>
    <row r="4" spans="1:3" ht="104.25" customHeight="1" x14ac:dyDescent="0.25">
      <c r="A4" s="79"/>
      <c r="B4" s="45"/>
      <c r="C4" s="46"/>
    </row>
    <row r="5" spans="1:3" ht="104.25" customHeight="1" x14ac:dyDescent="0.25">
      <c r="A5" s="79"/>
      <c r="B5" s="45"/>
      <c r="C5" s="46"/>
    </row>
    <row r="6" spans="1:3" ht="104.25" customHeight="1" x14ac:dyDescent="0.25">
      <c r="A6" s="79"/>
      <c r="B6" s="45"/>
      <c r="C6" s="46"/>
    </row>
    <row r="7" spans="1:3" ht="104.25" customHeight="1" x14ac:dyDescent="0.25">
      <c r="A7" s="79"/>
      <c r="B7" s="45"/>
      <c r="C7" s="46"/>
    </row>
    <row r="8" spans="1:3" ht="104.25" customHeight="1" x14ac:dyDescent="0.25">
      <c r="A8" s="79"/>
      <c r="B8" s="45"/>
      <c r="C8" s="46"/>
    </row>
    <row r="9" spans="1:3" ht="104.25" customHeight="1" x14ac:dyDescent="0.25">
      <c r="A9" s="79"/>
      <c r="B9" s="45"/>
      <c r="C9" s="46"/>
    </row>
    <row r="10" spans="1:3" ht="104.25" customHeight="1" x14ac:dyDescent="0.25">
      <c r="A10" s="46"/>
      <c r="B10" s="45"/>
      <c r="C10" s="45"/>
    </row>
    <row r="11" spans="1:3" ht="104.25" customHeight="1" x14ac:dyDescent="0.25">
      <c r="A11" s="46"/>
      <c r="B11" s="45"/>
      <c r="C11" s="45"/>
    </row>
    <row r="12" spans="1:3" ht="104.25" customHeight="1" x14ac:dyDescent="0.25">
      <c r="A12" s="46"/>
      <c r="B12" s="45"/>
      <c r="C12" s="45"/>
    </row>
    <row r="13" spans="1:3" ht="104.25" customHeight="1" x14ac:dyDescent="0.25">
      <c r="A13" s="46"/>
      <c r="B13" s="45"/>
      <c r="C13" s="45"/>
    </row>
  </sheetData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harmonogram</vt:lpstr>
      <vt:lpstr>přehled_4_4</vt:lpstr>
      <vt:lpstr>přehled_6_6</vt:lpstr>
      <vt:lpstr>kolečko_3</vt:lpstr>
      <vt:lpstr>protokol_zápasu</vt:lpstr>
      <vt:lpstr>Přehled nadhozů</vt:lpstr>
      <vt:lpstr>týmy_kontakty</vt:lpstr>
      <vt:lpstr>protokol_zápasu!Oblast_tisku</vt:lpstr>
      <vt:lpstr>přehled_4_4!Oblast_tisku</vt:lpstr>
      <vt:lpstr>přehled_6_6!Oblast_tisku</vt:lpstr>
      <vt:lpstr>týmy_kontakty!Oblast_tisku</vt:lpstr>
    </vt:vector>
  </TitlesOfParts>
  <Company>XUXA,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jiri.votinsky</dc:creator>
  <cp:lastModifiedBy>Gába</cp:lastModifiedBy>
  <cp:lastPrinted>2016-06-18T19:12:23Z</cp:lastPrinted>
  <dcterms:created xsi:type="dcterms:W3CDTF">2008-06-17T11:36:29Z</dcterms:created>
  <dcterms:modified xsi:type="dcterms:W3CDTF">2016-06-19T16:24:19Z</dcterms:modified>
</cp:coreProperties>
</file>